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96e2b16d54d74953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7488" windowHeight="4140"/>
  </bookViews>
  <sheets>
    <sheet name="BCKQ" sheetId="2" r:id="rId1"/>
    <sheet name="BCĐKT" sheetId="1" r:id="rId2"/>
    <sheet name="LCTT" sheetId="3" r:id="rId3"/>
  </sheets>
  <definedNames>
    <definedName name="_xlnm.Print_Titles" localSheetId="1">BCĐKT!$8:$8</definedName>
  </definedNames>
  <calcPr calcId="125725"/>
</workbook>
</file>

<file path=xl/calcChain.xml><?xml version="1.0" encoding="utf-8"?>
<calcChain xmlns="http://schemas.openxmlformats.org/spreadsheetml/2006/main">
  <c r="F28" i="2"/>
  <c r="D98" i="1" l="1"/>
  <c r="D86"/>
  <c r="D85" s="1"/>
  <c r="D77"/>
  <c r="D65"/>
  <c r="D64" s="1"/>
  <c r="D58"/>
  <c r="D53"/>
  <c r="D50"/>
  <c r="D46"/>
  <c r="D43"/>
  <c r="D40"/>
  <c r="D39" s="1"/>
  <c r="D32" s="1"/>
  <c r="D33"/>
  <c r="D27"/>
  <c r="D24"/>
  <c r="D17"/>
  <c r="D14"/>
  <c r="D11"/>
  <c r="D10" s="1"/>
  <c r="E23" i="2"/>
  <c r="E12"/>
  <c r="E14" s="1"/>
  <c r="E20" s="1"/>
  <c r="G23"/>
  <c r="G20"/>
  <c r="G24" s="1"/>
  <c r="G27" s="1"/>
  <c r="G28" s="1"/>
  <c r="G14"/>
  <c r="G12"/>
  <c r="E98" i="1"/>
  <c r="E86"/>
  <c r="E85" s="1"/>
  <c r="E77"/>
  <c r="E65"/>
  <c r="E64" s="1"/>
  <c r="E102" s="1"/>
  <c r="E58"/>
  <c r="E53"/>
  <c r="E50"/>
  <c r="E46"/>
  <c r="E43"/>
  <c r="E40"/>
  <c r="E39" s="1"/>
  <c r="E32" s="1"/>
  <c r="E33"/>
  <c r="E27"/>
  <c r="E24"/>
  <c r="E17"/>
  <c r="E14"/>
  <c r="E11"/>
  <c r="E10" s="1"/>
  <c r="E62" s="1"/>
  <c r="E24" i="2" l="1"/>
  <c r="E27" s="1"/>
  <c r="E28" s="1"/>
  <c r="D62" i="1"/>
  <c r="D102"/>
  <c r="C35" i="3" l="1"/>
  <c r="C27"/>
  <c r="D35"/>
  <c r="D18"/>
  <c r="D27"/>
  <c r="D36" l="1"/>
  <c r="D39" s="1"/>
  <c r="C36"/>
  <c r="C39" s="1"/>
</calcChain>
</file>

<file path=xl/comments1.xml><?xml version="1.0" encoding="utf-8"?>
<comments xmlns="http://schemas.openxmlformats.org/spreadsheetml/2006/main">
  <authors>
    <author>Administrator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Mac Nhung</author>
  </authors>
  <commentList>
    <comment ref="C9" authorId="0">
      <text>
        <r>
          <rPr>
            <b/>
            <sz val="10"/>
            <color indexed="81"/>
            <rFont val="Tahoma"/>
          </rPr>
          <t>Mac Nhung:</t>
        </r>
        <r>
          <rPr>
            <sz val="10"/>
            <color indexed="81"/>
            <rFont val="Tahoma"/>
          </rPr>
          <t xml:space="preserve">
nam nay
</t>
        </r>
      </text>
    </comment>
    <comment ref="D9" authorId="0">
      <text>
        <r>
          <rPr>
            <b/>
            <sz val="10"/>
            <color indexed="81"/>
            <rFont val="Tahoma"/>
          </rPr>
          <t>Mac Nhung:</t>
        </r>
        <r>
          <rPr>
            <sz val="10"/>
            <color indexed="81"/>
            <rFont val="Tahoma"/>
          </rPr>
          <t xml:space="preserve">
Luy ke tu dau nam den cuoi quy nay(nam truoc)
</t>
        </r>
      </text>
    </comment>
  </commentList>
</comments>
</file>

<file path=xl/sharedStrings.xml><?xml version="1.0" encoding="utf-8"?>
<sst xmlns="http://schemas.openxmlformats.org/spreadsheetml/2006/main" count="419" uniqueCount="318">
  <si>
    <t>A. Tµi s¶n ng¾n h¹n (100=110+120+130+140+150)</t>
  </si>
  <si>
    <t>100</t>
  </si>
  <si>
    <t/>
  </si>
  <si>
    <t xml:space="preserve">  I. TiÒn vµ c¸c kho¶n t­¬ng ®­¬ng tiÒn</t>
  </si>
  <si>
    <t>110</t>
  </si>
  <si>
    <t xml:space="preserve">   1. TiÒn</t>
  </si>
  <si>
    <t>111</t>
  </si>
  <si>
    <t>V.01</t>
  </si>
  <si>
    <t xml:space="preserve">   2. C¸c kho¶n t­¬ng ®­¬ng tiÒn</t>
  </si>
  <si>
    <t>112</t>
  </si>
  <si>
    <t xml:space="preserve"> II. C¸c kho¶n ®Çu t­ tµi chÝnh ng¾n h¹n</t>
  </si>
  <si>
    <t>120</t>
  </si>
  <si>
    <t>V.02</t>
  </si>
  <si>
    <t xml:space="preserve">   1. §Çu t­ ng¾n h¹n</t>
  </si>
  <si>
    <t>121</t>
  </si>
  <si>
    <t xml:space="preserve">   2. Dù phßng gi¶m gi¸ chøng kho¸n ®Çu t­ ng¾n h¹n</t>
  </si>
  <si>
    <t>129</t>
  </si>
  <si>
    <t>III. C¸c kho¶n ph¶i thu ng¾n h¹n</t>
  </si>
  <si>
    <t>130</t>
  </si>
  <si>
    <t xml:space="preserve">   1. Ph¶i thu cña kh¸ch hµng</t>
  </si>
  <si>
    <t>131</t>
  </si>
  <si>
    <t xml:space="preserve">   2. Tr¶ tr­íc cho ng­êi b¸n</t>
  </si>
  <si>
    <t>132</t>
  </si>
  <si>
    <t xml:space="preserve">   3. Ph¶i thu néi bé ng¾n h¹n</t>
  </si>
  <si>
    <t>133</t>
  </si>
  <si>
    <t xml:space="preserve">   4. Ph¶i thu theo tiÕn ®é kÕ ho¹ch hîp ®ång x©y dùng</t>
  </si>
  <si>
    <t>134</t>
  </si>
  <si>
    <t xml:space="preserve">   5. C¸c kho¶n ph¶i thu kh¸c</t>
  </si>
  <si>
    <t>135</t>
  </si>
  <si>
    <t>V.03</t>
  </si>
  <si>
    <t xml:space="preserve">   6. Dù phßng c¸c kho¶n ph¶i thu khã ®ßi</t>
  </si>
  <si>
    <t>139</t>
  </si>
  <si>
    <t xml:space="preserve"> IV. Hµng tån kho</t>
  </si>
  <si>
    <t>140</t>
  </si>
  <si>
    <t xml:space="preserve">   1. Hµng tån kho</t>
  </si>
  <si>
    <t>141</t>
  </si>
  <si>
    <t>V.04</t>
  </si>
  <si>
    <t xml:space="preserve">   2. Dù phßng gi¶m gi¸ hµng tån kho</t>
  </si>
  <si>
    <t>149</t>
  </si>
  <si>
    <t xml:space="preserve"> V. Tµi s¶n ng¾n h¹n kh¸c</t>
  </si>
  <si>
    <t>150</t>
  </si>
  <si>
    <t xml:space="preserve">   1. Chi phi tr¶ tr­íc ng¾n h¹n</t>
  </si>
  <si>
    <t>151</t>
  </si>
  <si>
    <t xml:space="preserve">   2. ThuÕ gi¸ trÞ gia t¨ng ®­îc khÊu trõ</t>
  </si>
  <si>
    <t>152</t>
  </si>
  <si>
    <t xml:space="preserve">   3. ThuÕ vµ c¸c kho¶n kh¸c ph¶i thu Nhµ n­íc</t>
  </si>
  <si>
    <t>154</t>
  </si>
  <si>
    <t>V.05</t>
  </si>
  <si>
    <t xml:space="preserve">   5. Tµi s¶n ng¾n h¹n kh¸c</t>
  </si>
  <si>
    <t>158</t>
  </si>
  <si>
    <t>B. Tµi s¶n dµi h¹n (200 = 210 + 220 + 240 + 250 + 260)</t>
  </si>
  <si>
    <t>200</t>
  </si>
  <si>
    <t xml:space="preserve">  I. C¸c kho¶n ph¶i thu dµi h¹n</t>
  </si>
  <si>
    <t>210</t>
  </si>
  <si>
    <t xml:space="preserve">   1. Ph¶i thu dµi h¹n cña kh¸ch hµng</t>
  </si>
  <si>
    <t>211</t>
  </si>
  <si>
    <t xml:space="preserve">   2. Vèn kinh doanh ë ®¬n vÞ phô thuéc</t>
  </si>
  <si>
    <t>212</t>
  </si>
  <si>
    <t xml:space="preserve">   3. Ph¶i thu néi bé dµi h¹n</t>
  </si>
  <si>
    <t>213</t>
  </si>
  <si>
    <t>V.06</t>
  </si>
  <si>
    <t xml:space="preserve">   4. Ph¶i thu dµi h¹n kh¸c</t>
  </si>
  <si>
    <t>218</t>
  </si>
  <si>
    <t>V.07</t>
  </si>
  <si>
    <t xml:space="preserve">   5. Dù phßng ph¶i thu dµi h¹n khã ®ßi</t>
  </si>
  <si>
    <t>219</t>
  </si>
  <si>
    <t xml:space="preserve">  II. Tµi s¶n cè ®Þnh</t>
  </si>
  <si>
    <t>220</t>
  </si>
  <si>
    <t>V.08</t>
  </si>
  <si>
    <t xml:space="preserve">   1. TSC§ h÷u h×nh</t>
  </si>
  <si>
    <t>221</t>
  </si>
  <si>
    <t xml:space="preserve">    - Nguyªn gi¸</t>
  </si>
  <si>
    <t>222</t>
  </si>
  <si>
    <t xml:space="preserve">    - Gi¸ trÞ hao mßn lòy kÕ</t>
  </si>
  <si>
    <t>223</t>
  </si>
  <si>
    <t xml:space="preserve">   2. TSC§ thuª tµi chÝnh</t>
  </si>
  <si>
    <t>224</t>
  </si>
  <si>
    <t>V.09</t>
  </si>
  <si>
    <t>225</t>
  </si>
  <si>
    <t>226</t>
  </si>
  <si>
    <t xml:space="preserve">   3. TSC§ v« h×nh</t>
  </si>
  <si>
    <t>227</t>
  </si>
  <si>
    <t>V.10</t>
  </si>
  <si>
    <t>228</t>
  </si>
  <si>
    <t>229</t>
  </si>
  <si>
    <t xml:space="preserve">   4. Chi phÝ x©y dùng c¬ b¶n dë dang</t>
  </si>
  <si>
    <t>230</t>
  </si>
  <si>
    <t>V.11</t>
  </si>
  <si>
    <t xml:space="preserve"> III. BÊt ®éng s¶n ®Çu t­</t>
  </si>
  <si>
    <t>240</t>
  </si>
  <si>
    <t>V.12</t>
  </si>
  <si>
    <t>241</t>
  </si>
  <si>
    <t>242</t>
  </si>
  <si>
    <t xml:space="preserve"> IV. C¸c kho¶n ®Çu t­ tµi chÝnh dµi h¹n</t>
  </si>
  <si>
    <t>250</t>
  </si>
  <si>
    <t xml:space="preserve">   1. §Çu t­ vµo c«ng ty con</t>
  </si>
  <si>
    <t>251</t>
  </si>
  <si>
    <t xml:space="preserve">   2. §Çu t­ vµo c«ng ty liªn kÕt, liªn doanh</t>
  </si>
  <si>
    <t>252</t>
  </si>
  <si>
    <t xml:space="preserve">   3. §Çu t­ dµi h¹n kh¸c</t>
  </si>
  <si>
    <t>258</t>
  </si>
  <si>
    <t>V.13</t>
  </si>
  <si>
    <t xml:space="preserve">   4. Dù phßng gi¶m gi¸ ®Çu t­ dµi h¹n</t>
  </si>
  <si>
    <t>259</t>
  </si>
  <si>
    <t xml:space="preserve"> V. Tµi s¶n dµi h¹n kh¸c</t>
  </si>
  <si>
    <t>260</t>
  </si>
  <si>
    <t xml:space="preserve">   1. Chi phÝ tr¶ tr­íc dµi h¹n</t>
  </si>
  <si>
    <t>261</t>
  </si>
  <si>
    <t>V.14</t>
  </si>
  <si>
    <t xml:space="preserve">   2. Tµi s¶n thuÕ thu nhËp ho·n l¹i</t>
  </si>
  <si>
    <t>262</t>
  </si>
  <si>
    <t xml:space="preserve">   3. Tµi s¶n dµi h¹n kh¸c</t>
  </si>
  <si>
    <t>268</t>
  </si>
  <si>
    <t xml:space="preserve">             Tæng céng tµi s¶n (270 = 100 + 200)</t>
  </si>
  <si>
    <t>270</t>
  </si>
  <si>
    <t xml:space="preserve">                     Nguån vèn</t>
  </si>
  <si>
    <t>A. Nî ph¶i tr¶ (300 = 310 + 330)</t>
  </si>
  <si>
    <t>300</t>
  </si>
  <si>
    <t xml:space="preserve">  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</si>
  <si>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</si>
  <si>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</si>
  <si>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</si>
  <si>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</si>
  <si>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</si>
  <si>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>312</t>
  </si>
  <si>
    <t xml:space="preserve">   3. Ng­êi mua tr¶ tiÒn tr­íc</t>
  </si>
  <si>
    <t>313</t>
  </si>
  <si>
    <t xml:space="preserve">   4. ThuÕ vµ c¸c kho¶n ph¶i nép nhµ n­íc</t>
  </si>
  <si>
    <t>314</t>
  </si>
  <si>
    <t>V.16</t>
  </si>
  <si>
    <t xml:space="preserve">   5. Ph¶i tr¶ ng­êi lao ®éng</t>
  </si>
  <si>
    <t>315</t>
  </si>
  <si>
    <t xml:space="preserve">   6. Chi phÝ ph¶i tr¶</t>
  </si>
  <si>
    <t>316</t>
  </si>
  <si>
    <t>V.17</t>
  </si>
  <si>
    <t xml:space="preserve">   7. Ph¶i tr¶ néi bé</t>
  </si>
  <si>
    <t>317</t>
  </si>
  <si>
    <t xml:space="preserve">   8. Ph¶i tr¶ theo tiÕn ®é kÕ ho¹ch hîp ®ång x©y dùng</t>
  </si>
  <si>
    <t>318</t>
  </si>
  <si>
    <t xml:space="preserve">   9. C¸c kho¶n ph¶i tr¶, ph¶i nép kh¸c</t>
  </si>
  <si>
    <t>319</t>
  </si>
  <si>
    <t>V.18</t>
  </si>
  <si>
    <t xml:space="preserve">   10. Dù phßng ph¶i tr¶ ng¾n h¹n</t>
  </si>
  <si>
    <t>320</t>
  </si>
  <si>
    <t xml:space="preserve">   11. Quü khen th­ëng phóc lîi</t>
  </si>
  <si>
    <t>323</t>
  </si>
  <si>
    <t xml:space="preserve"> II. Nî dµi h¹n</t>
  </si>
  <si>
    <t>330</t>
  </si>
  <si>
    <t xml:space="preserve">   1. Ph¶i tr¶ dµi h¹n ng­êi b¸n</t>
  </si>
  <si>
    <t>331</t>
  </si>
  <si>
    <t xml:space="preserve">   2. Ph¶i tr¶ dµi h¹n néi bé</t>
  </si>
  <si>
    <t>332</t>
  </si>
  <si>
    <t xml:space="preserve">   3. Ph¶i tr¶ dµi h¹n kh¸c</t>
  </si>
  <si>
    <t>333</t>
  </si>
  <si>
    <t xml:space="preserve">   4. Vay vµ nî dµi h¹n</t>
  </si>
  <si>
    <t>334</t>
  </si>
  <si>
    <t xml:space="preserve">   5. ThuÕ thu nhËp ho·n l¹i ph¶i tr¶</t>
  </si>
  <si>
    <t>335</t>
  </si>
  <si>
    <t xml:space="preserve">   6. Dù phßng trî cÊp mÊt viÖc lµm</t>
  </si>
  <si>
    <t>336</t>
  </si>
  <si>
    <t xml:space="preserve">   7. Dù phßng ph¶i tr¶ dµi h¹n</t>
  </si>
  <si>
    <t>337</t>
  </si>
  <si>
    <t>B. Vèn chñ së h÷u (400 = 410 + 430)</t>
  </si>
  <si>
    <t>400</t>
  </si>
  <si>
    <t xml:space="preserve"> I. Vèn chñ së h÷u</t>
  </si>
  <si>
    <t>410</t>
  </si>
  <si>
    <t xml:space="preserve">   1. Vèn ®Çu t­ cña chñ së h÷u</t>
  </si>
  <si>
    <t>411</t>
  </si>
  <si>
    <t xml:space="preserve">   2. ThÆng d­ vèn cæ phÇn</t>
  </si>
  <si>
    <t>412</t>
  </si>
  <si>
    <t xml:space="preserve">   3. Vèn kh¸c cña chñ së h÷u</t>
  </si>
  <si>
    <t>413</t>
  </si>
  <si>
    <t xml:space="preserve">   4. Cæ phiÕu ng©n quü</t>
  </si>
  <si>
    <t>414</t>
  </si>
  <si>
    <t xml:space="preserve">   5. Chªnh lÖch ®¸nh gi¸ l¹i tµi s¶n</t>
  </si>
  <si>
    <t>415</t>
  </si>
  <si>
    <t xml:space="preserve">   6. Chªnh lÖch tû gi¸ hèi ®o¸i</t>
  </si>
  <si>
    <t>416</t>
  </si>
  <si>
    <t xml:space="preserve">   7. Quü ®Çu t­ ph¸t triÓn</t>
  </si>
  <si>
    <t>417</t>
  </si>
  <si>
    <t xml:space="preserve">   8. Quü dù phßng tµi chÝnh</t>
  </si>
  <si>
    <t>418</t>
  </si>
  <si>
    <t xml:space="preserve">   9. Quü kh¸c thuéc vèn chñ së h÷u</t>
  </si>
  <si>
    <t>419</t>
  </si>
  <si>
    <t xml:space="preserve">   10. Lîi nhuËn sau thuÕ ch­a ph©n phèi</t>
  </si>
  <si>
    <t>420</t>
  </si>
  <si>
    <t xml:space="preserve">   11. Nguån vèn ®Çu t­ XDCB</t>
  </si>
  <si>
    <t>421</t>
  </si>
  <si>
    <t xml:space="preserve"> II. Nguån kinh phÝ, quü kh¸c</t>
  </si>
  <si>
    <t>430</t>
  </si>
  <si>
    <t xml:space="preserve">   2. Nguån kinh phÝ</t>
  </si>
  <si>
    <t>432</t>
  </si>
  <si>
    <t xml:space="preserve">   3. Nguån kinh phÝ ®· h×nh thµnh TSC§</t>
  </si>
  <si>
    <t>433</t>
  </si>
  <si>
    <t xml:space="preserve">          Tæng céng nguån vèn (440 = 300 + 400)</t>
  </si>
  <si>
    <t>440</t>
  </si>
  <si>
    <t>C¸c chØ tiªu ngoµi b¶ng c©n ®èi kÕ to¸n</t>
  </si>
  <si>
    <t>000</t>
  </si>
  <si>
    <t xml:space="preserve">      1. Tµi s¶n thuª ngoµi</t>
  </si>
  <si>
    <t>N01</t>
  </si>
  <si>
    <t xml:space="preserve">      2. VËt t­ hµng ho¸ nhËn gi÷ hé, nhËn gia c«ng</t>
  </si>
  <si>
    <t>N02</t>
  </si>
  <si>
    <t xml:space="preserve">      3. Hµng ho¸ nhËn b¸n hé, nhËn ký göi</t>
  </si>
  <si>
    <t>N03</t>
  </si>
  <si>
    <t xml:space="preserve">      4. Nî khã ®ßi ®· xö lý</t>
  </si>
  <si>
    <t>N04</t>
  </si>
  <si>
    <t xml:space="preserve">      5. Ngo¹i tÖ c¸c lo¹i</t>
  </si>
  <si>
    <t>N05</t>
  </si>
  <si>
    <t xml:space="preserve">      6. Dù to¸n chi sù nghiÖp, dù ¸n</t>
  </si>
  <si>
    <t>N06</t>
  </si>
  <si>
    <t>ChØ tiªu</t>
  </si>
  <si>
    <t>M· sè</t>
  </si>
  <si>
    <t>ThuyÕt minh</t>
  </si>
  <si>
    <t>Sè ®Çu n¨m</t>
  </si>
  <si>
    <t>C«ng ty Cæ phÇn s¶n xuÊt vµ kinh doanh kim khÝ</t>
  </si>
  <si>
    <t>Sè 6 NguyÔn Tr·i, Ng« QuyÒn, HP</t>
  </si>
  <si>
    <t>01</t>
  </si>
  <si>
    <t xml:space="preserve">  1. Doanh thu b¸n hµng vµ cung cÊp dÞch vô</t>
  </si>
  <si>
    <t>02</t>
  </si>
  <si>
    <t xml:space="preserve">  2. C¸c kho¶n gi¶m trõ</t>
  </si>
  <si>
    <t>10</t>
  </si>
  <si>
    <t xml:space="preserve">  3. Doanh thu thuÇn vÒ b¸n hµng vµ cung cÊp dÞch vô (10 = 01 - 02)</t>
  </si>
  <si>
    <t>11</t>
  </si>
  <si>
    <t xml:space="preserve">  4. Gi¸ vèn hµng b¸n</t>
  </si>
  <si>
    <t>20</t>
  </si>
  <si>
    <t>21</t>
  </si>
  <si>
    <t xml:space="preserve">  6. Doanh thu ho¹t ®éng tµi chÝnh</t>
  </si>
  <si>
    <t>22</t>
  </si>
  <si>
    <t xml:space="preserve">  7. Chi phÝ tµi chÝnh</t>
  </si>
  <si>
    <t>23</t>
  </si>
  <si>
    <t xml:space="preserve">      - Trong ®ã: L·i vay ph¶i tr¶</t>
  </si>
  <si>
    <t>24</t>
  </si>
  <si>
    <t xml:space="preserve">  8. Chi phÝ b¸n hµng</t>
  </si>
  <si>
    <t>25</t>
  </si>
  <si>
    <t xml:space="preserve">  9. Chi phÝ qu¶n lý doanh nghiÖp</t>
  </si>
  <si>
    <t>30</t>
  </si>
  <si>
    <t>10. Lîi nhuËn thuÇn tõ ho¹t ®éng kinh doanh {30 = 20 + (21 - 22) - (24 + 25)}</t>
  </si>
  <si>
    <t>31</t>
  </si>
  <si>
    <t>11. Thu nhËp kh¸c</t>
  </si>
  <si>
    <t>32</t>
  </si>
  <si>
    <t>12. Chi phÝ kh¸c</t>
  </si>
  <si>
    <t>40</t>
  </si>
  <si>
    <t>13. Lîi nhuËn kh¸c (40 = 31 - 32)</t>
  </si>
  <si>
    <t>50</t>
  </si>
  <si>
    <t>14. Tæng lîi nhuËn kÕ to¸n tr­íc thuÕ (50 = 30 + 40)</t>
  </si>
  <si>
    <t>51</t>
  </si>
  <si>
    <t>15. Chi phÝ thuÕ TNDN hiÖn hµnh</t>
  </si>
  <si>
    <t>52</t>
  </si>
  <si>
    <t>16. Chi phÝ thuÕ TNDN ho·n l¹i</t>
  </si>
  <si>
    <t>60</t>
  </si>
  <si>
    <t>17. Lîi nhuËn sau thuÕ thu nhËp doanh nghiÖp (60 = 50 - 51 - 52)</t>
  </si>
  <si>
    <t>18. L·i c¬ b¶n trªn cæ phiÕu</t>
  </si>
  <si>
    <t>Đơn vị tính: VNĐ</t>
  </si>
  <si>
    <t>Chỉ tiêu</t>
  </si>
  <si>
    <t xml:space="preserve">Mã 
số
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</si>
  <si>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</si>
  <si>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</si>
  <si>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</si>
  <si>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</si>
  <si>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</si>
  <si>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chi trả lãi vay</t>
  </si>
  <si>
    <t>04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</si>
  <si>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</si>
  <si>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</si>
  <si>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</si>
  <si>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</si>
  <si>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</si>
  <si>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</si>
  <si>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</si>
  <si>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</si>
  <si>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</si>
  <si>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</si>
  <si>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</si>
  <si>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</si>
  <si>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</si>
  <si>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</si>
  <si>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3. Tiền vay ngắn hạn, dài hạn nhận được</t>
  </si>
  <si>
    <t>4. Tiền chi trả nợ gốc vay</t>
  </si>
  <si>
    <t>Lưu chuyển tiền thuần từ hoạt động tài chính</t>
  </si>
  <si>
    <t>Lưu chuyển tiền thuần trong năm</t>
  </si>
  <si>
    <t>Tiền và tương đương tiền đầu năm</t>
  </si>
  <si>
    <t>Ảnh hưởng của thay đổi tỷ giá hối đoái quy đổi ngoại tệ</t>
  </si>
  <si>
    <t>Tiền và tương đương tiền cuối năm</t>
  </si>
  <si>
    <t>Ng­êi lËp biÓu                                   KÕ to¸n tr­ëng</t>
  </si>
  <si>
    <t xml:space="preserve">                    Tæng Gi¸m ®èc</t>
  </si>
  <si>
    <t>B¸o c¸o kÕt qu¶ ho¹t ®éng kinh doanh gi÷a niªn ®é</t>
  </si>
  <si>
    <t>B¶ng c©n ®èi kÕ to¸n gi÷a niªn ®é</t>
  </si>
  <si>
    <t>Sè cuèi quý</t>
  </si>
  <si>
    <t>§¬n vÞ tÝnh: VNĐ</t>
  </si>
  <si>
    <t>Luỹ kế từ đầu năm đến cuối quý này</t>
  </si>
  <si>
    <t xml:space="preserve">                            §¬n vÞ tÝnh: ®ång</t>
  </si>
  <si>
    <t>MÉu sè B 01a - DN</t>
  </si>
  <si>
    <t xml:space="preserve">                    MÉu sè B 02a - DN</t>
  </si>
  <si>
    <t xml:space="preserve">                           Tæng Gi¸m ®èc</t>
  </si>
  <si>
    <t xml:space="preserve">                      MÉu sè B 03a - DN</t>
  </si>
  <si>
    <t>B¸o c¸o l­u chuyÓn tiÒn tÖ gi÷a niªn ®é</t>
  </si>
  <si>
    <t>(Theo ph­¬ng ph¸p trùc tiÕp)</t>
  </si>
  <si>
    <t>Luü kÕ tõ ®Çu n¨m ®Õn cuèi quý nµy</t>
  </si>
  <si>
    <t>N¨m nay</t>
  </si>
  <si>
    <t>N¨m tr­íc</t>
  </si>
  <si>
    <t xml:space="preserve">  5. Lîi nhuËn gép b¸n hµng vµ cung cÊp dÞch vô (20 = 10-11)</t>
  </si>
  <si>
    <t>Ng­êi lËp biÓu                                                                     KÕ to¸n tr­ëng</t>
  </si>
  <si>
    <t xml:space="preserve">               Tæng Gi¸m ®èc</t>
  </si>
  <si>
    <t xml:space="preserve">                                                                                                                                              </t>
  </si>
  <si>
    <t>Năm nay</t>
  </si>
  <si>
    <t>Năm trước</t>
  </si>
  <si>
    <t>5. Tiền chi trả nợ thuê tài chính</t>
  </si>
  <si>
    <t xml:space="preserve">5. Tiền chi nộp thuế thu nhập doanh nghiệp </t>
  </si>
  <si>
    <t>05</t>
  </si>
  <si>
    <t>2. Tiền chi trả vốn góp cho các chủ sở hữu, mua lại cổ phiếu của doanh nghiệp đã phát hành</t>
  </si>
  <si>
    <t>2. Tiền thu từ thanh lý, nhượng bán TSCĐ và các tài sản dài hạn khác</t>
  </si>
  <si>
    <t>1. Tiền thu từ phát hành cổ phiếu, nhận vốn góp của chủ sở hữu</t>
  </si>
  <si>
    <t>6. Cổ tức, lợi nhuận đã trả cho chủ sở hữu</t>
  </si>
  <si>
    <t>Quý IV</t>
  </si>
  <si>
    <t>Quý IV n¨m 2014</t>
  </si>
  <si>
    <t>LËp ngµy 20 th¸ng 1 n¨m 2015</t>
  </si>
  <si>
    <t>T¹i ngµy 31 th¸ng 12 n¨m 2014</t>
  </si>
  <si>
    <t>LËp ngµy 20 th¸ng 01 n¨m 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</si>
</sst>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\ ###\ ###\ ###"/>
    <numFmt numFmtId="165" formatCode="#,##0_);\(#,##0\);&quot;-&quot;??_)"/>
    <numFmt numFmtId="166" formatCode="_(* #,##0_);_(* \(#,##0\);_(* &quot;-&quot;??_);_(@_)"/>
  </numFmts>
  <fonts count="35">
    <font>
      <sz val="10"/>
      <name val="Arial"/>
    </font>
    <font>
      <sz val="10"/>
      <name val=".VnTime"/>
      <family val="2"/>
    </font>
    <font>
      <sz val="10"/>
      <name val=".VnTimeH"/>
      <family val="2"/>
    </font>
    <font>
      <sz val="8"/>
      <name val="Arial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.vntimes"/>
    </font>
    <font>
      <sz val="10.5"/>
      <color indexed="12"/>
      <name val="Times New Roman"/>
      <family val="1"/>
    </font>
    <font>
      <sz val="10.5"/>
      <color indexed="10"/>
      <name val="Times New Roman"/>
      <family val="1"/>
    </font>
    <font>
      <i/>
      <sz val="10.5"/>
      <color indexed="10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sz val="18"/>
      <name val=".VnTimeH"/>
      <family val="2"/>
    </font>
    <font>
      <sz val="18"/>
      <name val="Arial"/>
    </font>
    <font>
      <sz val="12"/>
      <name val=".VnTime"/>
      <family val="2"/>
    </font>
    <font>
      <i/>
      <sz val="14"/>
      <name val=".VnTime"/>
      <family val="2"/>
    </font>
    <font>
      <i/>
      <sz val="12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.VnTimeH"/>
      <family val="2"/>
    </font>
    <font>
      <i/>
      <sz val="16"/>
      <name val=".VnTime"/>
      <family val="2"/>
    </font>
    <font>
      <b/>
      <i/>
      <sz val="14"/>
      <name val=".VnTime"/>
      <family val="2"/>
    </font>
    <font>
      <sz val="10"/>
      <color indexed="81"/>
      <name val="Tahoma"/>
    </font>
    <font>
      <b/>
      <sz val="10"/>
      <color indexed="81"/>
      <name val="Tahoma"/>
    </font>
    <font>
      <sz val="12"/>
      <color indexed="10"/>
      <name val="Times New Roman"/>
      <family val="1"/>
    </font>
    <font>
      <b/>
      <sz val="10"/>
      <name val=".VnTime"/>
      <family val="2"/>
    </font>
    <font>
      <sz val="10"/>
      <name val="Arial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1" fillId="0" borderId="0"/>
    <xf numFmtId="43" fontId="3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02">
    <xf numFmtId="0" fontId="0" fillId="0" borderId="0" xfId="0"/>
    <xf numFmtId="0" fontId="1" fillId="0" borderId="0" xfId="1" applyFont="1"/>
    <xf numFmtId="164" fontId="1" fillId="0" borderId="0" xfId="1" applyNumberFormat="1" applyFont="1"/>
    <xf numFmtId="0" fontId="2" fillId="0" borderId="0" xfId="1" applyFont="1"/>
    <xf numFmtId="0" fontId="5" fillId="0" borderId="0" xfId="4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1" applyFont="1" applyFill="1" applyAlignment="1">
      <alignment horizontal="right"/>
    </xf>
    <xf numFmtId="165" fontId="8" fillId="0" borderId="0" xfId="2" applyNumberFormat="1" applyFont="1" applyFill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1" applyFont="1" applyAlignment="1">
      <alignment horizontal="right"/>
    </xf>
    <xf numFmtId="0" fontId="4" fillId="0" borderId="0" xfId="1" applyFont="1"/>
    <xf numFmtId="165" fontId="10" fillId="0" borderId="0" xfId="1" applyNumberFormat="1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Alignment="1">
      <alignment wrapText="1"/>
    </xf>
    <xf numFmtId="0" fontId="11" fillId="0" borderId="0" xfId="4" applyFont="1" applyAlignment="1">
      <alignment wrapText="1"/>
    </xf>
    <xf numFmtId="166" fontId="5" fillId="0" borderId="0" xfId="3" applyNumberFormat="1" applyFont="1" applyAlignment="1">
      <alignment horizontal="center" vertical="center"/>
    </xf>
    <xf numFmtId="165" fontId="5" fillId="0" borderId="0" xfId="2" applyNumberFormat="1" applyFont="1" applyAlignment="1">
      <alignment vertical="center"/>
    </xf>
    <xf numFmtId="0" fontId="12" fillId="0" borderId="0" xfId="1" applyFont="1"/>
    <xf numFmtId="164" fontId="13" fillId="0" borderId="0" xfId="1" applyNumberFormat="1" applyFont="1" applyBorder="1" applyAlignment="1"/>
    <xf numFmtId="166" fontId="5" fillId="0" borderId="0" xfId="3" applyNumberFormat="1" applyFont="1" applyBorder="1" applyAlignment="1">
      <alignment horizontal="center" vertical="center"/>
    </xf>
    <xf numFmtId="165" fontId="5" fillId="0" borderId="0" xfId="2" applyNumberFormat="1" applyFont="1" applyBorder="1" applyAlignment="1">
      <alignment vertical="center"/>
    </xf>
    <xf numFmtId="164" fontId="12" fillId="0" borderId="0" xfId="1" applyNumberFormat="1" applyFont="1" applyAlignment="1"/>
    <xf numFmtId="0" fontId="12" fillId="0" borderId="1" xfId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/>
    <xf numFmtId="164" fontId="16" fillId="0" borderId="1" xfId="1" applyNumberFormat="1" applyFont="1" applyBorder="1"/>
    <xf numFmtId="0" fontId="12" fillId="0" borderId="1" xfId="1" applyFont="1" applyBorder="1"/>
    <xf numFmtId="0" fontId="1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164" fontId="18" fillId="0" borderId="0" xfId="1" applyNumberFormat="1" applyFont="1"/>
    <xf numFmtId="165" fontId="19" fillId="0" borderId="0" xfId="2" applyNumberFormat="1" applyFont="1" applyAlignment="1">
      <alignment vertical="center"/>
    </xf>
    <xf numFmtId="0" fontId="21" fillId="0" borderId="2" xfId="1" applyFont="1" applyBorder="1" applyAlignment="1">
      <alignment horizontal="justify" wrapText="1"/>
    </xf>
    <xf numFmtId="0" fontId="22" fillId="0" borderId="3" xfId="4" applyFont="1" applyBorder="1" applyAlignment="1">
      <alignment horizontal="center" wrapText="1"/>
    </xf>
    <xf numFmtId="0" fontId="22" fillId="0" borderId="2" xfId="4" applyFont="1" applyBorder="1" applyAlignment="1">
      <alignment horizontal="justify" wrapText="1"/>
    </xf>
    <xf numFmtId="165" fontId="22" fillId="0" borderId="2" xfId="2" applyNumberFormat="1" applyFont="1" applyBorder="1" applyAlignment="1">
      <alignment wrapText="1"/>
    </xf>
    <xf numFmtId="0" fontId="22" fillId="0" borderId="4" xfId="1" applyFont="1" applyBorder="1" applyAlignment="1">
      <alignment horizontal="justify" wrapText="1"/>
    </xf>
    <xf numFmtId="0" fontId="22" fillId="0" borderId="5" xfId="4" quotePrefix="1" applyFont="1" applyBorder="1" applyAlignment="1">
      <alignment horizontal="center" wrapText="1"/>
    </xf>
    <xf numFmtId="0" fontId="20" fillId="0" borderId="4" xfId="1" applyFont="1" applyBorder="1" applyAlignment="1">
      <alignment horizontal="justify" wrapText="1"/>
    </xf>
    <xf numFmtId="0" fontId="20" fillId="0" borderId="5" xfId="4" applyFont="1" applyBorder="1" applyAlignment="1">
      <alignment horizontal="center" wrapText="1"/>
    </xf>
    <xf numFmtId="0" fontId="21" fillId="0" borderId="4" xfId="1" applyFont="1" applyBorder="1" applyAlignment="1">
      <alignment horizontal="justify" wrapText="1"/>
    </xf>
    <xf numFmtId="0" fontId="22" fillId="0" borderId="5" xfId="4" applyFont="1" applyBorder="1" applyAlignment="1">
      <alignment horizontal="center" wrapText="1"/>
    </xf>
    <xf numFmtId="0" fontId="21" fillId="0" borderId="5" xfId="4" applyFont="1" applyBorder="1" applyAlignment="1">
      <alignment horizontal="center" wrapText="1"/>
    </xf>
    <xf numFmtId="0" fontId="21" fillId="0" borderId="6" xfId="1" applyFont="1" applyBorder="1" applyAlignment="1">
      <alignment horizontal="justify" wrapText="1"/>
    </xf>
    <xf numFmtId="0" fontId="21" fillId="0" borderId="7" xfId="4" applyFont="1" applyBorder="1" applyAlignment="1">
      <alignment horizontal="center" wrapText="1"/>
    </xf>
    <xf numFmtId="0" fontId="12" fillId="0" borderId="8" xfId="1" applyFont="1" applyBorder="1" applyAlignment="1">
      <alignment wrapText="1"/>
    </xf>
    <xf numFmtId="49" fontId="12" fillId="0" borderId="8" xfId="1" applyNumberFormat="1" applyFont="1" applyBorder="1" applyAlignment="1">
      <alignment horizontal="center" wrapText="1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wrapText="1"/>
    </xf>
    <xf numFmtId="49" fontId="12" fillId="0" borderId="9" xfId="1" applyNumberFormat="1" applyFont="1" applyBorder="1" applyAlignment="1">
      <alignment horizontal="center" wrapText="1"/>
    </xf>
    <xf numFmtId="0" fontId="12" fillId="0" borderId="9" xfId="1" applyFont="1" applyBorder="1" applyAlignment="1">
      <alignment horizontal="center"/>
    </xf>
    <xf numFmtId="0" fontId="13" fillId="0" borderId="9" xfId="1" applyFont="1" applyBorder="1" applyAlignment="1">
      <alignment wrapText="1"/>
    </xf>
    <xf numFmtId="0" fontId="12" fillId="0" borderId="10" xfId="1" applyFont="1" applyBorder="1" applyAlignment="1">
      <alignment wrapText="1"/>
    </xf>
    <xf numFmtId="0" fontId="12" fillId="0" borderId="10" xfId="1" applyFont="1" applyBorder="1" applyAlignment="1">
      <alignment horizontal="center" wrapText="1"/>
    </xf>
    <xf numFmtId="0" fontId="12" fillId="0" borderId="10" xfId="1" applyFont="1" applyBorder="1" applyAlignment="1">
      <alignment horizontal="center"/>
    </xf>
    <xf numFmtId="1" fontId="12" fillId="0" borderId="10" xfId="1" applyNumberFormat="1" applyFont="1" applyBorder="1" applyAlignment="1">
      <alignment horizontal="right"/>
    </xf>
    <xf numFmtId="0" fontId="12" fillId="0" borderId="0" xfId="1" applyFont="1" applyAlignment="1">
      <alignment horizontal="left"/>
    </xf>
    <xf numFmtId="165" fontId="22" fillId="0" borderId="4" xfId="2" applyNumberFormat="1" applyFont="1" applyFill="1" applyBorder="1" applyAlignment="1">
      <alignment horizontal="right" wrapText="1"/>
    </xf>
    <xf numFmtId="165" fontId="20" fillId="0" borderId="4" xfId="2" applyNumberFormat="1" applyFont="1" applyFill="1" applyBorder="1" applyAlignment="1">
      <alignment horizontal="right" wrapText="1"/>
    </xf>
    <xf numFmtId="0" fontId="22" fillId="0" borderId="4" xfId="4" applyFont="1" applyFill="1" applyBorder="1" applyAlignment="1">
      <alignment horizontal="right" wrapText="1"/>
    </xf>
    <xf numFmtId="166" fontId="20" fillId="0" borderId="4" xfId="3" applyNumberFormat="1" applyFont="1" applyFill="1" applyBorder="1" applyAlignment="1">
      <alignment horizontal="right" wrapText="1"/>
    </xf>
    <xf numFmtId="166" fontId="23" fillId="0" borderId="4" xfId="3" applyNumberFormat="1" applyFont="1" applyFill="1" applyBorder="1" applyAlignment="1">
      <alignment horizontal="right" wrapText="1"/>
    </xf>
    <xf numFmtId="165" fontId="21" fillId="0" borderId="4" xfId="2" applyNumberFormat="1" applyFont="1" applyFill="1" applyBorder="1" applyAlignment="1">
      <alignment horizontal="right" wrapText="1"/>
    </xf>
    <xf numFmtId="3" fontId="21" fillId="0" borderId="6" xfId="4" applyNumberFormat="1" applyFont="1" applyFill="1" applyBorder="1" applyAlignment="1">
      <alignment horizontal="right" wrapText="1"/>
    </xf>
    <xf numFmtId="165" fontId="29" fillId="0" borderId="4" xfId="2" applyNumberFormat="1" applyFont="1" applyFill="1" applyBorder="1" applyAlignment="1">
      <alignment horizontal="right" wrapText="1"/>
    </xf>
    <xf numFmtId="0" fontId="29" fillId="0" borderId="4" xfId="4" applyFont="1" applyFill="1" applyBorder="1" applyAlignment="1">
      <alignment horizontal="right" wrapText="1"/>
    </xf>
    <xf numFmtId="0" fontId="12" fillId="0" borderId="9" xfId="1" applyFont="1" applyBorder="1" applyAlignment="1"/>
    <xf numFmtId="0" fontId="21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wrapText="1"/>
    </xf>
    <xf numFmtId="0" fontId="5" fillId="0" borderId="5" xfId="4" quotePrefix="1" applyFont="1" applyBorder="1" applyAlignment="1">
      <alignment horizontal="center" wrapText="1"/>
    </xf>
    <xf numFmtId="0" fontId="30" fillId="0" borderId="0" xfId="1" applyFont="1"/>
    <xf numFmtId="164" fontId="12" fillId="0" borderId="1" xfId="0" applyNumberFormat="1" applyFont="1" applyFill="1" applyBorder="1"/>
    <xf numFmtId="164" fontId="16" fillId="0" borderId="1" xfId="0" applyNumberFormat="1" applyFont="1" applyFill="1" applyBorder="1"/>
    <xf numFmtId="164" fontId="12" fillId="0" borderId="8" xfId="0" applyNumberFormat="1" applyFont="1" applyFill="1" applyBorder="1"/>
    <xf numFmtId="164" fontId="12" fillId="0" borderId="9" xfId="0" applyNumberFormat="1" applyFont="1" applyFill="1" applyBorder="1"/>
    <xf numFmtId="164" fontId="16" fillId="0" borderId="9" xfId="0" applyNumberFormat="1" applyFont="1" applyFill="1" applyBorder="1"/>
    <xf numFmtId="165" fontId="5" fillId="0" borderId="4" xfId="2" applyNumberFormat="1" applyFont="1" applyBorder="1" applyAlignment="1">
      <alignment wrapText="1"/>
    </xf>
    <xf numFmtId="165" fontId="32" fillId="0" borderId="4" xfId="2" applyNumberFormat="1" applyFont="1" applyFill="1" applyBorder="1" applyAlignment="1">
      <alignment horizontal="right" wrapText="1"/>
    </xf>
    <xf numFmtId="164" fontId="12" fillId="0" borderId="0" xfId="1" applyNumberFormat="1" applyFont="1" applyAlignment="1">
      <alignment horizontal="center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17" fillId="0" borderId="0" xfId="1" applyFont="1" applyAlignment="1">
      <alignment horizontal="center" vertical="center"/>
    </xf>
    <xf numFmtId="164" fontId="13" fillId="0" borderId="0" xfId="1" applyNumberFormat="1" applyFont="1" applyBorder="1" applyAlignment="1">
      <alignment horizontal="center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1" quotePrefix="1" applyFont="1" applyAlignment="1">
      <alignment horizontal="center" vertical="center"/>
    </xf>
    <xf numFmtId="164" fontId="12" fillId="0" borderId="0" xfId="1" applyNumberFormat="1" applyFont="1" applyAlignment="1">
      <alignment horizontal="left"/>
    </xf>
    <xf numFmtId="0" fontId="21" fillId="0" borderId="1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 vertical="center"/>
    </xf>
    <xf numFmtId="0" fontId="26" fillId="0" borderId="0" xfId="1" quotePrefix="1" applyFont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165" fontId="4" fillId="0" borderId="11" xfId="1" applyNumberFormat="1" applyFont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 vertical="center"/>
    </xf>
  </cellXfs>
  <cellStyles count="5">
    <cellStyle name="0,0_x000d__x000a_NA_x000d__x000a_" xfId="1"/>
    <cellStyle name="Comma" xfId="2" builtinId="3"/>
    <cellStyle name="Comma_Mau BCLCTT" xfId="3"/>
    <cellStyle name="Normal" xfId="0" builtinId="0"/>
    <cellStyle name="Normal_Mau BCLCT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12" workbookViewId="0">
      <selection activeCell="I24" sqref="I24"/>
    </sheetView>
  </sheetViews>
  <sheetFormatPr defaultRowHeight="13.2"/>
  <cols>
    <col min="1" max="1" width="60.5546875" style="1" customWidth="1"/>
    <col min="2" max="2" width="4.5546875" style="30" customWidth="1"/>
    <col min="3" max="3" width="8.109375" style="30" customWidth="1"/>
    <col min="4" max="4" width="16.109375" style="30" customWidth="1"/>
    <col min="5" max="5" width="16.109375" style="2" customWidth="1"/>
    <col min="6" max="7" width="16.109375" customWidth="1"/>
  </cols>
  <sheetData>
    <row r="1" spans="1:7" ht="15.6">
      <c r="A1" s="3" t="s">
        <v>214</v>
      </c>
      <c r="B1" s="1"/>
      <c r="C1" s="1"/>
      <c r="E1" s="2" t="s">
        <v>303</v>
      </c>
      <c r="F1" s="59" t="s">
        <v>292</v>
      </c>
    </row>
    <row r="2" spans="1:7" ht="14.4">
      <c r="A2" s="3" t="s">
        <v>215</v>
      </c>
      <c r="B2" s="1"/>
      <c r="C2" s="1"/>
      <c r="D2" s="2"/>
    </row>
    <row r="4" spans="1:7" ht="23.4">
      <c r="A4" s="84" t="s">
        <v>285</v>
      </c>
      <c r="B4" s="84"/>
      <c r="C4" s="84"/>
      <c r="D4" s="84"/>
      <c r="E4" s="84"/>
      <c r="F4" s="84"/>
      <c r="G4" s="84"/>
    </row>
    <row r="5" spans="1:7" ht="19.5" customHeight="1">
      <c r="A5" s="85" t="s">
        <v>314</v>
      </c>
      <c r="B5" s="85"/>
      <c r="C5" s="85"/>
      <c r="D5" s="85"/>
      <c r="E5" s="85"/>
      <c r="F5" s="85"/>
      <c r="G5" s="85"/>
    </row>
    <row r="6" spans="1:7" ht="21.75" customHeight="1">
      <c r="F6" s="33" t="s">
        <v>290</v>
      </c>
    </row>
    <row r="7" spans="1:7" ht="37.5" customHeight="1">
      <c r="A7" s="87" t="s">
        <v>210</v>
      </c>
      <c r="B7" s="87" t="s">
        <v>211</v>
      </c>
      <c r="C7" s="87" t="s">
        <v>212</v>
      </c>
      <c r="D7" s="82" t="s">
        <v>313</v>
      </c>
      <c r="E7" s="83"/>
      <c r="F7" s="82" t="s">
        <v>297</v>
      </c>
      <c r="G7" s="83"/>
    </row>
    <row r="8" spans="1:7" ht="18.75" customHeight="1">
      <c r="A8" s="88"/>
      <c r="B8" s="88"/>
      <c r="C8" s="88"/>
      <c r="D8" s="23" t="s">
        <v>298</v>
      </c>
      <c r="E8" s="23" t="s">
        <v>299</v>
      </c>
      <c r="F8" s="23" t="s">
        <v>298</v>
      </c>
      <c r="G8" s="23" t="s">
        <v>299</v>
      </c>
    </row>
    <row r="9" spans="1:7" ht="15.6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2">
        <v>7</v>
      </c>
    </row>
    <row r="10" spans="1:7" ht="15.6">
      <c r="A10" s="48" t="s">
        <v>217</v>
      </c>
      <c r="B10" s="49" t="s">
        <v>216</v>
      </c>
      <c r="C10" s="50" t="s">
        <v>101</v>
      </c>
      <c r="D10" s="76">
        <v>152649462309</v>
      </c>
      <c r="E10" s="76">
        <v>155385172952</v>
      </c>
      <c r="F10" s="76">
        <v>539867578549</v>
      </c>
      <c r="G10" s="76">
        <v>440792580516</v>
      </c>
    </row>
    <row r="11" spans="1:7" ht="15.6">
      <c r="A11" s="51" t="s">
        <v>219</v>
      </c>
      <c r="B11" s="52" t="s">
        <v>218</v>
      </c>
      <c r="C11" s="53" t="s">
        <v>2</v>
      </c>
      <c r="D11" s="77">
        <v>0</v>
      </c>
      <c r="E11" s="77">
        <v>0</v>
      </c>
      <c r="F11" s="77">
        <v>0</v>
      </c>
      <c r="G11" s="77">
        <v>0</v>
      </c>
    </row>
    <row r="12" spans="1:7" ht="31.2">
      <c r="A12" s="51" t="s">
        <v>221</v>
      </c>
      <c r="B12" s="52" t="s">
        <v>220</v>
      </c>
      <c r="C12" s="53" t="s">
        <v>2</v>
      </c>
      <c r="D12" s="77">
        <v>152649462309</v>
      </c>
      <c r="E12" s="77">
        <f t="shared" ref="E12" si="0">E10-E11</f>
        <v>155385172952</v>
      </c>
      <c r="F12" s="77">
        <v>539867578549</v>
      </c>
      <c r="G12" s="77">
        <f>G10-G11</f>
        <v>440792580516</v>
      </c>
    </row>
    <row r="13" spans="1:7" ht="15.6">
      <c r="A13" s="51" t="s">
        <v>223</v>
      </c>
      <c r="B13" s="52" t="s">
        <v>222</v>
      </c>
      <c r="C13" s="53" t="s">
        <v>108</v>
      </c>
      <c r="D13" s="77">
        <v>147226193295</v>
      </c>
      <c r="E13" s="77">
        <v>145366286124</v>
      </c>
      <c r="F13" s="77">
        <v>500462416617</v>
      </c>
      <c r="G13" s="77">
        <v>407119328782</v>
      </c>
    </row>
    <row r="14" spans="1:7" ht="15.6">
      <c r="A14" s="51" t="s">
        <v>300</v>
      </c>
      <c r="B14" s="52" t="s">
        <v>224</v>
      </c>
      <c r="C14" s="53" t="s">
        <v>2</v>
      </c>
      <c r="D14" s="77">
        <v>5423269014</v>
      </c>
      <c r="E14" s="77">
        <f t="shared" ref="E14" si="1">E12-E13</f>
        <v>10018886828</v>
      </c>
      <c r="F14" s="77">
        <v>39405161932</v>
      </c>
      <c r="G14" s="77">
        <f>G12-G13</f>
        <v>33673251734</v>
      </c>
    </row>
    <row r="15" spans="1:7" ht="15.6">
      <c r="A15" s="51" t="s">
        <v>226</v>
      </c>
      <c r="B15" s="52" t="s">
        <v>225</v>
      </c>
      <c r="C15" s="53" t="s">
        <v>122</v>
      </c>
      <c r="D15" s="77">
        <v>134488441</v>
      </c>
      <c r="E15" s="77">
        <v>2309764</v>
      </c>
      <c r="F15" s="77">
        <v>927383223</v>
      </c>
      <c r="G15" s="77">
        <v>3174547045</v>
      </c>
    </row>
    <row r="16" spans="1:7" ht="15.6">
      <c r="A16" s="51" t="s">
        <v>228</v>
      </c>
      <c r="B16" s="52" t="s">
        <v>227</v>
      </c>
      <c r="C16" s="53" t="s">
        <v>129</v>
      </c>
      <c r="D16" s="77">
        <v>3864800793</v>
      </c>
      <c r="E16" s="77">
        <v>2104301514</v>
      </c>
      <c r="F16" s="77">
        <v>11548873769</v>
      </c>
      <c r="G16" s="77">
        <v>8012420623</v>
      </c>
    </row>
    <row r="17" spans="1:7" ht="15.6">
      <c r="A17" s="54" t="s">
        <v>230</v>
      </c>
      <c r="B17" s="52" t="s">
        <v>229</v>
      </c>
      <c r="C17" s="53" t="s">
        <v>2</v>
      </c>
      <c r="D17" s="78">
        <v>3250755963</v>
      </c>
      <c r="E17" s="78">
        <v>1930860710</v>
      </c>
      <c r="F17" s="78">
        <v>9611110070</v>
      </c>
      <c r="G17" s="78">
        <v>6314271959</v>
      </c>
    </row>
    <row r="18" spans="1:7" ht="15.6">
      <c r="A18" s="51" t="s">
        <v>232</v>
      </c>
      <c r="B18" s="52" t="s">
        <v>231</v>
      </c>
      <c r="C18" s="53" t="s">
        <v>2</v>
      </c>
      <c r="D18" s="77">
        <v>1870583471</v>
      </c>
      <c r="E18" s="77">
        <v>1078023710</v>
      </c>
      <c r="F18" s="77">
        <v>4781814022</v>
      </c>
      <c r="G18" s="77">
        <v>3424969622</v>
      </c>
    </row>
    <row r="19" spans="1:7" ht="15.6">
      <c r="A19" s="51" t="s">
        <v>234</v>
      </c>
      <c r="B19" s="52" t="s">
        <v>233</v>
      </c>
      <c r="C19" s="53" t="s">
        <v>2</v>
      </c>
      <c r="D19" s="77">
        <v>2435707656</v>
      </c>
      <c r="E19" s="77">
        <v>1774728892</v>
      </c>
      <c r="F19" s="77">
        <v>8672588839</v>
      </c>
      <c r="G19" s="77">
        <v>6654702454</v>
      </c>
    </row>
    <row r="20" spans="1:7" ht="15.6">
      <c r="A20" s="69" t="s">
        <v>236</v>
      </c>
      <c r="B20" s="52" t="s">
        <v>235</v>
      </c>
      <c r="C20" s="53"/>
      <c r="D20" s="77">
        <v>-2613334465</v>
      </c>
      <c r="E20" s="77">
        <f t="shared" ref="E20" si="2">E14+E15-E16-E18-E19</f>
        <v>5064142476</v>
      </c>
      <c r="F20" s="77">
        <v>15329268525</v>
      </c>
      <c r="G20" s="77">
        <f>G14+G15-G16-G18-G19</f>
        <v>18755706080</v>
      </c>
    </row>
    <row r="21" spans="1:7" ht="15.6">
      <c r="A21" s="51" t="s">
        <v>238</v>
      </c>
      <c r="B21" s="52" t="s">
        <v>237</v>
      </c>
      <c r="C21" s="53" t="s">
        <v>2</v>
      </c>
      <c r="D21" s="77">
        <v>89627613</v>
      </c>
      <c r="E21" s="77">
        <v>64903411</v>
      </c>
      <c r="F21" s="77">
        <v>7814928321</v>
      </c>
      <c r="G21" s="77">
        <v>143918844</v>
      </c>
    </row>
    <row r="22" spans="1:7" ht="15.6">
      <c r="A22" s="51" t="s">
        <v>240</v>
      </c>
      <c r="B22" s="52" t="s">
        <v>239</v>
      </c>
      <c r="C22" s="53" t="s">
        <v>2</v>
      </c>
      <c r="D22" s="77">
        <v>9684081</v>
      </c>
      <c r="E22" s="77">
        <v>11594314</v>
      </c>
      <c r="F22" s="77">
        <v>7464863886</v>
      </c>
      <c r="G22" s="77">
        <v>43667226</v>
      </c>
    </row>
    <row r="23" spans="1:7" ht="15.6">
      <c r="A23" s="51" t="s">
        <v>242</v>
      </c>
      <c r="B23" s="52" t="s">
        <v>241</v>
      </c>
      <c r="C23" s="53" t="s">
        <v>2</v>
      </c>
      <c r="D23" s="77">
        <v>79943532</v>
      </c>
      <c r="E23" s="77">
        <f t="shared" ref="E23" si="3">E21-E22</f>
        <v>53309097</v>
      </c>
      <c r="F23" s="77">
        <v>350064435</v>
      </c>
      <c r="G23" s="77">
        <f>G21-G22</f>
        <v>100251618</v>
      </c>
    </row>
    <row r="24" spans="1:7" ht="15.6">
      <c r="A24" s="51" t="s">
        <v>244</v>
      </c>
      <c r="B24" s="52" t="s">
        <v>243</v>
      </c>
      <c r="C24" s="53" t="s">
        <v>2</v>
      </c>
      <c r="D24" s="77">
        <v>-2533390933</v>
      </c>
      <c r="E24" s="77">
        <f t="shared" ref="E24" si="4">E20+E23</f>
        <v>5117451573</v>
      </c>
      <c r="F24" s="77">
        <v>15679332960</v>
      </c>
      <c r="G24" s="77">
        <f>G20+G23</f>
        <v>18855957698</v>
      </c>
    </row>
    <row r="25" spans="1:7" ht="15.6">
      <c r="A25" s="51" t="s">
        <v>246</v>
      </c>
      <c r="B25" s="52" t="s">
        <v>245</v>
      </c>
      <c r="C25" s="53" t="s">
        <v>134</v>
      </c>
      <c r="D25" s="77">
        <v>-555082656</v>
      </c>
      <c r="E25" s="77">
        <v>1286120152</v>
      </c>
      <c r="F25" s="77">
        <v>3449453251</v>
      </c>
      <c r="G25" s="77">
        <v>4713989425</v>
      </c>
    </row>
    <row r="26" spans="1:7" ht="15.6">
      <c r="A26" s="51" t="s">
        <v>248</v>
      </c>
      <c r="B26" s="52" t="s">
        <v>247</v>
      </c>
      <c r="C26" s="53"/>
      <c r="D26" s="77">
        <v>0</v>
      </c>
      <c r="E26" s="77">
        <v>0</v>
      </c>
      <c r="F26" s="77">
        <v>0</v>
      </c>
      <c r="G26" s="77">
        <v>0</v>
      </c>
    </row>
    <row r="27" spans="1:7" ht="31.2">
      <c r="A27" s="51" t="s">
        <v>250</v>
      </c>
      <c r="B27" s="52" t="s">
        <v>249</v>
      </c>
      <c r="C27" s="53" t="s">
        <v>2</v>
      </c>
      <c r="D27" s="77">
        <v>-1978308277</v>
      </c>
      <c r="E27" s="77">
        <f t="shared" ref="E27" si="5">E24-E25-E26</f>
        <v>3831331421</v>
      </c>
      <c r="F27" s="77">
        <v>12229879709</v>
      </c>
      <c r="G27" s="77">
        <f>G24-G25-G26</f>
        <v>14141968273</v>
      </c>
    </row>
    <row r="28" spans="1:7" ht="15.6">
      <c r="A28" s="55" t="s">
        <v>251</v>
      </c>
      <c r="B28" s="56">
        <v>70</v>
      </c>
      <c r="C28" s="57" t="s">
        <v>141</v>
      </c>
      <c r="D28" s="58">
        <v>-421.60737314323478</v>
      </c>
      <c r="E28" s="58">
        <f>E27/4692300</f>
        <v>816.51459220424954</v>
      </c>
      <c r="F28" s="58">
        <f>F27/4692300</f>
        <v>2606.3720795771796</v>
      </c>
      <c r="G28" s="58">
        <f>G27/4692300</f>
        <v>3013.8670317328388</v>
      </c>
    </row>
    <row r="30" spans="1:7" s="13" customFormat="1" ht="17.25" customHeight="1">
      <c r="A30" s="18"/>
      <c r="B30" s="29"/>
      <c r="C30" s="29"/>
      <c r="E30" s="86" t="s">
        <v>315</v>
      </c>
      <c r="F30" s="86"/>
      <c r="G30" s="86"/>
    </row>
    <row r="31" spans="1:7" s="13" customFormat="1" ht="17.25" customHeight="1">
      <c r="A31" s="18" t="s">
        <v>301</v>
      </c>
      <c r="B31" s="29"/>
      <c r="E31" s="81" t="s">
        <v>302</v>
      </c>
      <c r="F31" s="81"/>
      <c r="G31" s="81"/>
    </row>
  </sheetData>
  <mergeCells count="9">
    <mergeCell ref="E31:G31"/>
    <mergeCell ref="F7:G7"/>
    <mergeCell ref="A4:G4"/>
    <mergeCell ref="A5:G5"/>
    <mergeCell ref="E30:G30"/>
    <mergeCell ref="A7:A8"/>
    <mergeCell ref="B7:B8"/>
    <mergeCell ref="C7:C8"/>
    <mergeCell ref="D7:E7"/>
  </mergeCells>
  <phoneticPr fontId="3" type="noConversion"/>
  <pageMargins left="0.2" right="0.2" top="0.17" bottom="0.17" header="0.17" footer="0.17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topLeftCell="A91" workbookViewId="0">
      <selection activeCell="J11" sqref="J11"/>
    </sheetView>
  </sheetViews>
  <sheetFormatPr defaultRowHeight="13.2"/>
  <cols>
    <col min="1" max="1" width="44.6640625" style="1" bestFit="1" customWidth="1"/>
    <col min="2" max="2" width="5.6640625" style="1" bestFit="1" customWidth="1"/>
    <col min="3" max="3" width="11" style="1" bestFit="1" customWidth="1"/>
    <col min="4" max="4" width="16.33203125" style="2" customWidth="1"/>
    <col min="5" max="5" width="18.88671875" style="2" customWidth="1"/>
  </cols>
  <sheetData>
    <row r="1" spans="1:5" ht="14.4">
      <c r="A1" s="3" t="s">
        <v>214</v>
      </c>
      <c r="E1" s="73" t="s">
        <v>291</v>
      </c>
    </row>
    <row r="2" spans="1:5" ht="14.4">
      <c r="A2" s="3" t="s">
        <v>215</v>
      </c>
      <c r="E2"/>
    </row>
    <row r="3" spans="1:5" ht="25.8">
      <c r="A3" s="89" t="s">
        <v>286</v>
      </c>
      <c r="B3" s="90"/>
      <c r="C3" s="90"/>
      <c r="D3" s="90"/>
      <c r="E3" s="90"/>
    </row>
    <row r="4" spans="1:5" ht="21" customHeight="1">
      <c r="A4" s="85" t="s">
        <v>314</v>
      </c>
      <c r="B4" s="91"/>
      <c r="C4" s="91"/>
      <c r="D4" s="91"/>
      <c r="E4" s="91"/>
    </row>
    <row r="5" spans="1:5" ht="21" customHeight="1">
      <c r="A5" s="85" t="s">
        <v>316</v>
      </c>
      <c r="B5" s="85"/>
      <c r="C5" s="85"/>
      <c r="D5" s="85"/>
      <c r="E5" s="85"/>
    </row>
    <row r="6" spans="1:5" ht="21" customHeight="1">
      <c r="A6" s="28"/>
      <c r="B6" s="28"/>
      <c r="C6" s="28"/>
      <c r="D6" s="28"/>
      <c r="E6" s="28"/>
    </row>
    <row r="7" spans="1:5" ht="15.6">
      <c r="E7" s="33" t="s">
        <v>288</v>
      </c>
    </row>
    <row r="8" spans="1:5" ht="32.1" customHeight="1">
      <c r="A8" s="23" t="s">
        <v>210</v>
      </c>
      <c r="B8" s="23" t="s">
        <v>211</v>
      </c>
      <c r="C8" s="23" t="s">
        <v>212</v>
      </c>
      <c r="D8" s="24" t="s">
        <v>287</v>
      </c>
      <c r="E8" s="24" t="s">
        <v>213</v>
      </c>
    </row>
    <row r="9" spans="1:5" ht="15">
      <c r="A9" s="25"/>
      <c r="B9" s="25"/>
      <c r="C9" s="25"/>
      <c r="D9" s="26"/>
      <c r="E9" s="26"/>
    </row>
    <row r="10" spans="1:5" ht="15.6">
      <c r="A10" s="27" t="s">
        <v>0</v>
      </c>
      <c r="B10" s="27" t="s">
        <v>1</v>
      </c>
      <c r="C10" s="27" t="s">
        <v>2</v>
      </c>
      <c r="D10" s="74">
        <f>D11+D14+D17+D24+D27</f>
        <v>252415980635</v>
      </c>
      <c r="E10" s="74">
        <f>E11+E14+E17+E24+E27</f>
        <v>197164320811</v>
      </c>
    </row>
    <row r="11" spans="1:5" ht="15.6">
      <c r="A11" s="27" t="s">
        <v>3</v>
      </c>
      <c r="B11" s="27" t="s">
        <v>4</v>
      </c>
      <c r="C11" s="27" t="s">
        <v>2</v>
      </c>
      <c r="D11" s="74">
        <f>D12+D13</f>
        <v>19432164972</v>
      </c>
      <c r="E11" s="74">
        <f>E12+E13</f>
        <v>79675106880</v>
      </c>
    </row>
    <row r="12" spans="1:5" ht="15">
      <c r="A12" s="25" t="s">
        <v>5</v>
      </c>
      <c r="B12" s="25" t="s">
        <v>6</v>
      </c>
      <c r="C12" s="25" t="s">
        <v>7</v>
      </c>
      <c r="D12" s="75">
        <v>19432164972</v>
      </c>
      <c r="E12" s="75">
        <v>12825106880</v>
      </c>
    </row>
    <row r="13" spans="1:5" ht="15">
      <c r="A13" s="25" t="s">
        <v>8</v>
      </c>
      <c r="B13" s="25" t="s">
        <v>9</v>
      </c>
      <c r="C13" s="25" t="s">
        <v>2</v>
      </c>
      <c r="D13" s="75">
        <v>0</v>
      </c>
      <c r="E13" s="75">
        <v>66850000000</v>
      </c>
    </row>
    <row r="14" spans="1:5" ht="15.6">
      <c r="A14" s="27" t="s">
        <v>10</v>
      </c>
      <c r="B14" s="27" t="s">
        <v>11</v>
      </c>
      <c r="C14" s="27" t="s">
        <v>12</v>
      </c>
      <c r="D14" s="74">
        <f>D15+D16</f>
        <v>23143090900</v>
      </c>
      <c r="E14" s="74">
        <f>E15+E16</f>
        <v>0</v>
      </c>
    </row>
    <row r="15" spans="1:5" ht="15">
      <c r="A15" s="25" t="s">
        <v>13</v>
      </c>
      <c r="B15" s="25" t="s">
        <v>14</v>
      </c>
      <c r="C15" s="25" t="s">
        <v>2</v>
      </c>
      <c r="D15" s="75">
        <v>23143090900</v>
      </c>
      <c r="E15" s="75"/>
    </row>
    <row r="16" spans="1:5" ht="15">
      <c r="A16" s="25" t="s">
        <v>15</v>
      </c>
      <c r="B16" s="25" t="s">
        <v>16</v>
      </c>
      <c r="C16" s="25" t="s">
        <v>2</v>
      </c>
      <c r="D16" s="75">
        <v>0</v>
      </c>
      <c r="E16" s="75">
        <v>0</v>
      </c>
    </row>
    <row r="17" spans="1:5" ht="15.6">
      <c r="A17" s="27" t="s">
        <v>17</v>
      </c>
      <c r="B17" s="27" t="s">
        <v>18</v>
      </c>
      <c r="C17" s="27" t="s">
        <v>2</v>
      </c>
      <c r="D17" s="74">
        <f>D18+D19+D20+D21+D22+D23</f>
        <v>20198169863</v>
      </c>
      <c r="E17" s="74">
        <f>E18+E19+E20+E21+E22+E23</f>
        <v>16862382848</v>
      </c>
    </row>
    <row r="18" spans="1:5" ht="15">
      <c r="A18" s="25" t="s">
        <v>19</v>
      </c>
      <c r="B18" s="25" t="s">
        <v>20</v>
      </c>
      <c r="C18" s="25" t="s">
        <v>2</v>
      </c>
      <c r="D18" s="75">
        <v>21543959964</v>
      </c>
      <c r="E18" s="75">
        <v>16888914170</v>
      </c>
    </row>
    <row r="19" spans="1:5" ht="15">
      <c r="A19" s="25" t="s">
        <v>21</v>
      </c>
      <c r="B19" s="25" t="s">
        <v>22</v>
      </c>
      <c r="C19" s="25" t="s">
        <v>2</v>
      </c>
      <c r="D19" s="75">
        <v>75264000</v>
      </c>
      <c r="E19" s="75">
        <v>75000000</v>
      </c>
    </row>
    <row r="20" spans="1:5" ht="15">
      <c r="A20" s="25" t="s">
        <v>23</v>
      </c>
      <c r="B20" s="25" t="s">
        <v>24</v>
      </c>
      <c r="C20" s="25" t="s">
        <v>2</v>
      </c>
      <c r="D20" s="75">
        <v>0</v>
      </c>
      <c r="E20" s="75">
        <v>0</v>
      </c>
    </row>
    <row r="21" spans="1:5" ht="15">
      <c r="A21" s="25" t="s">
        <v>25</v>
      </c>
      <c r="B21" s="25" t="s">
        <v>26</v>
      </c>
      <c r="C21" s="25" t="s">
        <v>2</v>
      </c>
      <c r="D21" s="75">
        <v>0</v>
      </c>
      <c r="E21" s="75">
        <v>0</v>
      </c>
    </row>
    <row r="22" spans="1:5" ht="15">
      <c r="A22" s="25" t="s">
        <v>27</v>
      </c>
      <c r="B22" s="25" t="s">
        <v>28</v>
      </c>
      <c r="C22" s="25"/>
      <c r="D22" s="75">
        <v>310188607</v>
      </c>
      <c r="E22" s="75">
        <v>1238120520</v>
      </c>
    </row>
    <row r="23" spans="1:5" ht="15">
      <c r="A23" s="25" t="s">
        <v>30</v>
      </c>
      <c r="B23" s="25" t="s">
        <v>31</v>
      </c>
      <c r="C23" s="25" t="s">
        <v>2</v>
      </c>
      <c r="D23" s="75">
        <v>-1731242708</v>
      </c>
      <c r="E23" s="75">
        <v>-1339651842</v>
      </c>
    </row>
    <row r="24" spans="1:5" ht="15.6">
      <c r="A24" s="27" t="s">
        <v>32</v>
      </c>
      <c r="B24" s="27" t="s">
        <v>33</v>
      </c>
      <c r="C24" s="27" t="s">
        <v>2</v>
      </c>
      <c r="D24" s="74">
        <f>D25+D26</f>
        <v>175534676797</v>
      </c>
      <c r="E24" s="74">
        <f>E25+E26</f>
        <v>82998346180</v>
      </c>
    </row>
    <row r="25" spans="1:5" ht="15">
      <c r="A25" s="25" t="s">
        <v>34</v>
      </c>
      <c r="B25" s="25" t="s">
        <v>35</v>
      </c>
      <c r="C25" s="25" t="s">
        <v>29</v>
      </c>
      <c r="D25" s="75">
        <v>179433860036</v>
      </c>
      <c r="E25" s="75">
        <v>82998346180</v>
      </c>
    </row>
    <row r="26" spans="1:5" ht="15">
      <c r="A26" s="25" t="s">
        <v>37</v>
      </c>
      <c r="B26" s="25" t="s">
        <v>38</v>
      </c>
      <c r="C26" s="25" t="s">
        <v>2</v>
      </c>
      <c r="D26" s="75">
        <v>-3899183239</v>
      </c>
      <c r="E26" s="75">
        <v>0</v>
      </c>
    </row>
    <row r="27" spans="1:5" ht="15.6">
      <c r="A27" s="27" t="s">
        <v>39</v>
      </c>
      <c r="B27" s="27" t="s">
        <v>40</v>
      </c>
      <c r="C27" s="27" t="s">
        <v>2</v>
      </c>
      <c r="D27" s="74">
        <f>D28+D29+D30+D31</f>
        <v>14107878103</v>
      </c>
      <c r="E27" s="74">
        <f>E28+E29+E30+E31</f>
        <v>17628484903</v>
      </c>
    </row>
    <row r="28" spans="1:5" ht="15">
      <c r="A28" s="25" t="s">
        <v>41</v>
      </c>
      <c r="B28" s="25" t="s">
        <v>42</v>
      </c>
      <c r="C28" s="25" t="s">
        <v>2</v>
      </c>
      <c r="D28" s="75">
        <v>0</v>
      </c>
      <c r="E28" s="75">
        <v>0</v>
      </c>
    </row>
    <row r="29" spans="1:5" ht="15">
      <c r="A29" s="25" t="s">
        <v>43</v>
      </c>
      <c r="B29" s="25" t="s">
        <v>44</v>
      </c>
      <c r="C29" s="25" t="s">
        <v>36</v>
      </c>
      <c r="D29" s="75">
        <v>6078702538</v>
      </c>
      <c r="E29" s="75">
        <v>2822499938</v>
      </c>
    </row>
    <row r="30" spans="1:5" ht="15">
      <c r="A30" s="25" t="s">
        <v>45</v>
      </c>
      <c r="B30" s="25" t="s">
        <v>46</v>
      </c>
      <c r="C30" s="25"/>
      <c r="D30" s="75">
        <v>0</v>
      </c>
      <c r="E30" s="75">
        <v>157845000</v>
      </c>
    </row>
    <row r="31" spans="1:5" ht="15">
      <c r="A31" s="25" t="s">
        <v>48</v>
      </c>
      <c r="B31" s="25" t="s">
        <v>49</v>
      </c>
      <c r="C31" s="25" t="s">
        <v>47</v>
      </c>
      <c r="D31" s="75">
        <v>8029175565</v>
      </c>
      <c r="E31" s="75">
        <v>14648139965</v>
      </c>
    </row>
    <row r="32" spans="1:5" ht="15.6">
      <c r="A32" s="27" t="s">
        <v>50</v>
      </c>
      <c r="B32" s="27" t="s">
        <v>51</v>
      </c>
      <c r="C32" s="27" t="s">
        <v>2</v>
      </c>
      <c r="D32" s="74">
        <f>D33+D39+D50+D53+D58</f>
        <v>11380944158</v>
      </c>
      <c r="E32" s="74">
        <f>E33+E39+E50+E53+E58</f>
        <v>9248072437</v>
      </c>
    </row>
    <row r="33" spans="1:5" ht="15.6">
      <c r="A33" s="27" t="s">
        <v>52</v>
      </c>
      <c r="B33" s="27" t="s">
        <v>53</v>
      </c>
      <c r="C33" s="27" t="s">
        <v>2</v>
      </c>
      <c r="D33" s="74">
        <f>D34+D35+D36+D37+D38</f>
        <v>0</v>
      </c>
      <c r="E33" s="74">
        <f>E34+E35+E36+E37+E38</f>
        <v>0</v>
      </c>
    </row>
    <row r="34" spans="1:5" ht="15">
      <c r="A34" s="25" t="s">
        <v>54</v>
      </c>
      <c r="B34" s="25" t="s">
        <v>55</v>
      </c>
      <c r="C34" s="25" t="s">
        <v>2</v>
      </c>
      <c r="D34" s="75">
        <v>0</v>
      </c>
      <c r="E34" s="75">
        <v>0</v>
      </c>
    </row>
    <row r="35" spans="1:5" ht="15">
      <c r="A35" s="25" t="s">
        <v>56</v>
      </c>
      <c r="B35" s="25" t="s">
        <v>57</v>
      </c>
      <c r="C35" s="25"/>
      <c r="D35" s="75">
        <v>0</v>
      </c>
      <c r="E35" s="75">
        <v>0</v>
      </c>
    </row>
    <row r="36" spans="1:5" ht="15">
      <c r="A36" s="25" t="s">
        <v>58</v>
      </c>
      <c r="B36" s="25" t="s">
        <v>59</v>
      </c>
      <c r="C36" s="25"/>
      <c r="D36" s="75">
        <v>0</v>
      </c>
      <c r="E36" s="75">
        <v>0</v>
      </c>
    </row>
    <row r="37" spans="1:5" ht="15">
      <c r="A37" s="25" t="s">
        <v>61</v>
      </c>
      <c r="B37" s="25" t="s">
        <v>62</v>
      </c>
      <c r="C37" s="25"/>
      <c r="D37" s="75">
        <v>0</v>
      </c>
      <c r="E37" s="75">
        <v>0</v>
      </c>
    </row>
    <row r="38" spans="1:5" ht="15">
      <c r="A38" s="25" t="s">
        <v>64</v>
      </c>
      <c r="B38" s="25" t="s">
        <v>65</v>
      </c>
      <c r="C38" s="25" t="s">
        <v>2</v>
      </c>
      <c r="D38" s="75">
        <v>0</v>
      </c>
      <c r="E38" s="75">
        <v>0</v>
      </c>
    </row>
    <row r="39" spans="1:5" ht="15.6">
      <c r="A39" s="27" t="s">
        <v>66</v>
      </c>
      <c r="B39" s="27" t="s">
        <v>67</v>
      </c>
      <c r="C39" s="27"/>
      <c r="D39" s="74">
        <f>D40+D43+D46+D49</f>
        <v>11120943446</v>
      </c>
      <c r="E39" s="74">
        <f>E40+E43+E46+E49</f>
        <v>9095166815</v>
      </c>
    </row>
    <row r="40" spans="1:5" ht="15">
      <c r="A40" s="25" t="s">
        <v>69</v>
      </c>
      <c r="B40" s="25" t="s">
        <v>70</v>
      </c>
      <c r="C40" s="25" t="s">
        <v>60</v>
      </c>
      <c r="D40" s="75">
        <f>D41+D42</f>
        <v>8865841414</v>
      </c>
      <c r="E40" s="75">
        <f>E41+E42</f>
        <v>5338516121</v>
      </c>
    </row>
    <row r="41" spans="1:5" ht="15">
      <c r="A41" s="25" t="s">
        <v>71</v>
      </c>
      <c r="B41" s="25" t="s">
        <v>72</v>
      </c>
      <c r="C41" s="25" t="s">
        <v>2</v>
      </c>
      <c r="D41" s="75">
        <v>26542205121</v>
      </c>
      <c r="E41" s="75">
        <v>22006528976</v>
      </c>
    </row>
    <row r="42" spans="1:5" ht="15">
      <c r="A42" s="25" t="s">
        <v>73</v>
      </c>
      <c r="B42" s="25" t="s">
        <v>74</v>
      </c>
      <c r="C42" s="25" t="s">
        <v>2</v>
      </c>
      <c r="D42" s="75">
        <v>-17676363707</v>
      </c>
      <c r="E42" s="75">
        <v>-16668012855</v>
      </c>
    </row>
    <row r="43" spans="1:5" ht="15">
      <c r="A43" s="25" t="s">
        <v>75</v>
      </c>
      <c r="B43" s="25" t="s">
        <v>76</v>
      </c>
      <c r="C43" s="25"/>
      <c r="D43" s="75">
        <f>D44+D45</f>
        <v>0</v>
      </c>
      <c r="E43" s="75">
        <f>E44+E45</f>
        <v>0</v>
      </c>
    </row>
    <row r="44" spans="1:5" ht="15">
      <c r="A44" s="25" t="s">
        <v>71</v>
      </c>
      <c r="B44" s="25" t="s">
        <v>78</v>
      </c>
      <c r="C44" s="25" t="s">
        <v>2</v>
      </c>
      <c r="D44" s="75">
        <v>0</v>
      </c>
      <c r="E44" s="75">
        <v>0</v>
      </c>
    </row>
    <row r="45" spans="1:5" ht="15">
      <c r="A45" s="25" t="s">
        <v>73</v>
      </c>
      <c r="B45" s="25" t="s">
        <v>79</v>
      </c>
      <c r="C45" s="25" t="s">
        <v>2</v>
      </c>
      <c r="D45" s="75">
        <v>0</v>
      </c>
      <c r="E45" s="75">
        <v>0</v>
      </c>
    </row>
    <row r="46" spans="1:5" ht="15">
      <c r="A46" s="25" t="s">
        <v>80</v>
      </c>
      <c r="B46" s="25" t="s">
        <v>81</v>
      </c>
      <c r="C46" s="25" t="s">
        <v>63</v>
      </c>
      <c r="D46" s="75">
        <f>D47+D48</f>
        <v>2255102032</v>
      </c>
      <c r="E46" s="75">
        <f>E47+E48</f>
        <v>2377551016</v>
      </c>
    </row>
    <row r="47" spans="1:5" ht="15">
      <c r="A47" s="25" t="s">
        <v>71</v>
      </c>
      <c r="B47" s="25" t="s">
        <v>83</v>
      </c>
      <c r="C47" s="25" t="s">
        <v>2</v>
      </c>
      <c r="D47" s="75">
        <v>3177697312</v>
      </c>
      <c r="E47" s="75">
        <v>3177697312</v>
      </c>
    </row>
    <row r="48" spans="1:5" ht="15">
      <c r="A48" s="25" t="s">
        <v>73</v>
      </c>
      <c r="B48" s="25" t="s">
        <v>84</v>
      </c>
      <c r="C48" s="25" t="s">
        <v>2</v>
      </c>
      <c r="D48" s="75">
        <v>-922595280</v>
      </c>
      <c r="E48" s="75">
        <v>-800146296</v>
      </c>
    </row>
    <row r="49" spans="1:5" ht="15">
      <c r="A49" s="25" t="s">
        <v>85</v>
      </c>
      <c r="B49" s="25" t="s">
        <v>86</v>
      </c>
      <c r="C49" s="25" t="s">
        <v>68</v>
      </c>
      <c r="D49" s="75">
        <v>0</v>
      </c>
      <c r="E49" s="75">
        <v>1379099678</v>
      </c>
    </row>
    <row r="50" spans="1:5" ht="15">
      <c r="A50" s="25" t="s">
        <v>88</v>
      </c>
      <c r="B50" s="25" t="s">
        <v>89</v>
      </c>
      <c r="C50" s="25"/>
      <c r="D50" s="75">
        <f>D51+D52</f>
        <v>0</v>
      </c>
      <c r="E50" s="75">
        <f>E51+E52</f>
        <v>0</v>
      </c>
    </row>
    <row r="51" spans="1:5" ht="15">
      <c r="A51" s="25" t="s">
        <v>71</v>
      </c>
      <c r="B51" s="25" t="s">
        <v>91</v>
      </c>
      <c r="C51" s="25" t="s">
        <v>2</v>
      </c>
      <c r="D51" s="75">
        <v>0</v>
      </c>
      <c r="E51" s="75">
        <v>0</v>
      </c>
    </row>
    <row r="52" spans="1:5" ht="15">
      <c r="A52" s="25" t="s">
        <v>73</v>
      </c>
      <c r="B52" s="25" t="s">
        <v>92</v>
      </c>
      <c r="C52" s="25" t="s">
        <v>2</v>
      </c>
      <c r="D52" s="75">
        <v>0</v>
      </c>
      <c r="E52" s="75">
        <v>0</v>
      </c>
    </row>
    <row r="53" spans="1:5" ht="15.6">
      <c r="A53" s="27" t="s">
        <v>93</v>
      </c>
      <c r="B53" s="27" t="s">
        <v>94</v>
      </c>
      <c r="C53" s="27" t="s">
        <v>2</v>
      </c>
      <c r="D53" s="74">
        <f>D54+D55+D56+D57</f>
        <v>0</v>
      </c>
      <c r="E53" s="74">
        <f>E54+E55+E56+E57</f>
        <v>0</v>
      </c>
    </row>
    <row r="54" spans="1:5" ht="15">
      <c r="A54" s="25" t="s">
        <v>95</v>
      </c>
      <c r="B54" s="25" t="s">
        <v>96</v>
      </c>
      <c r="C54" s="25" t="s">
        <v>2</v>
      </c>
      <c r="D54" s="75">
        <v>0</v>
      </c>
      <c r="E54" s="75">
        <v>0</v>
      </c>
    </row>
    <row r="55" spans="1:5" ht="15">
      <c r="A55" s="25" t="s">
        <v>97</v>
      </c>
      <c r="B55" s="25" t="s">
        <v>98</v>
      </c>
      <c r="C55" s="25" t="s">
        <v>2</v>
      </c>
      <c r="D55" s="75">
        <v>0</v>
      </c>
      <c r="E55" s="75">
        <v>0</v>
      </c>
    </row>
    <row r="56" spans="1:5" ht="15">
      <c r="A56" s="25" t="s">
        <v>99</v>
      </c>
      <c r="B56" s="25" t="s">
        <v>100</v>
      </c>
      <c r="C56" s="25"/>
      <c r="D56" s="75">
        <v>0</v>
      </c>
      <c r="E56" s="75">
        <v>0</v>
      </c>
    </row>
    <row r="57" spans="1:5" ht="15">
      <c r="A57" s="25" t="s">
        <v>102</v>
      </c>
      <c r="B57" s="25" t="s">
        <v>103</v>
      </c>
      <c r="C57" s="25"/>
      <c r="D57" s="75">
        <v>0</v>
      </c>
      <c r="E57" s="75">
        <v>0</v>
      </c>
    </row>
    <row r="58" spans="1:5" ht="15.6">
      <c r="A58" s="27" t="s">
        <v>104</v>
      </c>
      <c r="B58" s="27" t="s">
        <v>105</v>
      </c>
      <c r="C58" s="27"/>
      <c r="D58" s="74">
        <f>D59+D60+D61</f>
        <v>260000712</v>
      </c>
      <c r="E58" s="74">
        <f>E59+E60+E61</f>
        <v>152905622</v>
      </c>
    </row>
    <row r="59" spans="1:5" ht="15">
      <c r="A59" s="25" t="s">
        <v>106</v>
      </c>
      <c r="B59" s="25" t="s">
        <v>107</v>
      </c>
      <c r="C59" s="25"/>
      <c r="D59" s="75">
        <v>260000712</v>
      </c>
      <c r="E59" s="75">
        <v>152905622</v>
      </c>
    </row>
    <row r="60" spans="1:5" ht="15">
      <c r="A60" s="25" t="s">
        <v>109</v>
      </c>
      <c r="B60" s="25" t="s">
        <v>110</v>
      </c>
      <c r="C60" s="25"/>
      <c r="D60" s="75">
        <v>0</v>
      </c>
      <c r="E60" s="75">
        <v>0</v>
      </c>
    </row>
    <row r="61" spans="1:5" ht="15">
      <c r="A61" s="25" t="s">
        <v>111</v>
      </c>
      <c r="B61" s="25" t="s">
        <v>112</v>
      </c>
      <c r="C61" s="25" t="s">
        <v>2</v>
      </c>
      <c r="D61" s="75">
        <v>0</v>
      </c>
      <c r="E61" s="75">
        <v>0</v>
      </c>
    </row>
    <row r="62" spans="1:5" ht="15.6">
      <c r="A62" s="27" t="s">
        <v>113</v>
      </c>
      <c r="B62" s="27" t="s">
        <v>114</v>
      </c>
      <c r="C62" s="27" t="s">
        <v>2</v>
      </c>
      <c r="D62" s="74">
        <f>D10+D32</f>
        <v>263796924793</v>
      </c>
      <c r="E62" s="74">
        <f>E10+E32</f>
        <v>206412393248</v>
      </c>
    </row>
    <row r="63" spans="1:5" ht="15.6">
      <c r="A63" s="27" t="s">
        <v>115</v>
      </c>
      <c r="B63" s="27" t="s">
        <v>2</v>
      </c>
      <c r="C63" s="27" t="s">
        <v>2</v>
      </c>
      <c r="D63" s="74">
        <v>0</v>
      </c>
      <c r="E63" s="74">
        <v>0</v>
      </c>
    </row>
    <row r="64" spans="1:5" ht="15.6">
      <c r="A64" s="27" t="s">
        <v>116</v>
      </c>
      <c r="B64" s="27" t="s">
        <v>117</v>
      </c>
      <c r="C64" s="27" t="s">
        <v>2</v>
      </c>
      <c r="D64" s="74">
        <f>D65+D77</f>
        <v>179133474883</v>
      </c>
      <c r="E64" s="74">
        <f>E65+E77</f>
        <v>122492454047</v>
      </c>
    </row>
    <row r="65" spans="1:5" ht="15.6">
      <c r="A65" s="27" t="s">
        <v>118</v>
      </c>
      <c r="B65" s="27" t="s">
        <v>119</v>
      </c>
      <c r="C65" s="27" t="s">
        <v>2</v>
      </c>
      <c r="D65" s="74">
        <f>D66+D67+D68+D69+D70+D71+D72+D73+D74+D75+D76</f>
        <v>179133474883</v>
      </c>
      <c r="E65" s="74">
        <f>E66+E67+E68+E69+E70+E71+E72+E73+E74+E75+E76</f>
        <v>122492454047</v>
      </c>
    </row>
    <row r="66" spans="1:5" ht="15">
      <c r="A66" s="25" t="s">
        <v>120</v>
      </c>
      <c r="B66" s="25" t="s">
        <v>121</v>
      </c>
      <c r="C66" s="25" t="s">
        <v>77</v>
      </c>
      <c r="D66" s="75">
        <v>172079855984</v>
      </c>
      <c r="E66" s="75">
        <v>67832560487</v>
      </c>
    </row>
    <row r="67" spans="1:5" ht="15">
      <c r="A67" s="25" t="s">
        <v>123</v>
      </c>
      <c r="B67" s="25" t="s">
        <v>124</v>
      </c>
      <c r="C67" s="25" t="s">
        <v>2</v>
      </c>
      <c r="D67" s="75">
        <v>959216203</v>
      </c>
      <c r="E67" s="75">
        <v>44988113737</v>
      </c>
    </row>
    <row r="68" spans="1:5" ht="15">
      <c r="A68" s="25" t="s">
        <v>125</v>
      </c>
      <c r="B68" s="25" t="s">
        <v>126</v>
      </c>
      <c r="C68" s="25" t="s">
        <v>2</v>
      </c>
      <c r="D68" s="75">
        <v>786611977</v>
      </c>
      <c r="E68" s="75">
        <v>2949045427</v>
      </c>
    </row>
    <row r="69" spans="1:5" ht="15">
      <c r="A69" s="25" t="s">
        <v>127</v>
      </c>
      <c r="B69" s="25" t="s">
        <v>128</v>
      </c>
      <c r="C69" s="25" t="s">
        <v>82</v>
      </c>
      <c r="D69" s="75">
        <v>2656999698</v>
      </c>
      <c r="E69" s="75">
        <v>3478136507</v>
      </c>
    </row>
    <row r="70" spans="1:5" ht="15">
      <c r="A70" s="25" t="s">
        <v>130</v>
      </c>
      <c r="B70" s="25" t="s">
        <v>131</v>
      </c>
      <c r="C70" s="25" t="s">
        <v>2</v>
      </c>
      <c r="D70" s="75">
        <v>1247872192</v>
      </c>
      <c r="E70" s="75">
        <v>1019213626</v>
      </c>
    </row>
    <row r="71" spans="1:5" ht="15">
      <c r="A71" s="25" t="s">
        <v>132</v>
      </c>
      <c r="B71" s="25" t="s">
        <v>133</v>
      </c>
      <c r="C71" s="25"/>
      <c r="D71" s="75">
        <v>206703487</v>
      </c>
      <c r="E71" s="75">
        <v>79649747</v>
      </c>
    </row>
    <row r="72" spans="1:5" ht="15">
      <c r="A72" s="25" t="s">
        <v>135</v>
      </c>
      <c r="B72" s="25" t="s">
        <v>136</v>
      </c>
      <c r="C72" s="25" t="s">
        <v>2</v>
      </c>
      <c r="D72" s="75">
        <v>0</v>
      </c>
      <c r="E72" s="75">
        <v>0</v>
      </c>
    </row>
    <row r="73" spans="1:5" ht="15">
      <c r="A73" s="25" t="s">
        <v>137</v>
      </c>
      <c r="B73" s="25" t="s">
        <v>138</v>
      </c>
      <c r="C73" s="25" t="s">
        <v>2</v>
      </c>
      <c r="D73" s="75">
        <v>0</v>
      </c>
      <c r="E73" s="75">
        <v>0</v>
      </c>
    </row>
    <row r="74" spans="1:5" ht="15">
      <c r="A74" s="25" t="s">
        <v>139</v>
      </c>
      <c r="B74" s="25" t="s">
        <v>140</v>
      </c>
      <c r="C74" s="25"/>
      <c r="D74" s="75">
        <v>147981086</v>
      </c>
      <c r="E74" s="75">
        <v>944216460</v>
      </c>
    </row>
    <row r="75" spans="1:5" ht="15">
      <c r="A75" s="25" t="s">
        <v>142</v>
      </c>
      <c r="B75" s="25" t="s">
        <v>143</v>
      </c>
      <c r="C75" s="25" t="s">
        <v>2</v>
      </c>
      <c r="D75" s="75">
        <v>0</v>
      </c>
      <c r="E75" s="75">
        <v>0</v>
      </c>
    </row>
    <row r="76" spans="1:5" ht="15">
      <c r="A76" s="25" t="s">
        <v>144</v>
      </c>
      <c r="B76" s="25" t="s">
        <v>145</v>
      </c>
      <c r="C76" s="25" t="s">
        <v>2</v>
      </c>
      <c r="D76" s="75">
        <v>1048234256</v>
      </c>
      <c r="E76" s="75">
        <v>1201518056</v>
      </c>
    </row>
    <row r="77" spans="1:5" ht="15.6">
      <c r="A77" s="27" t="s">
        <v>146</v>
      </c>
      <c r="B77" s="27" t="s">
        <v>147</v>
      </c>
      <c r="C77" s="27" t="s">
        <v>2</v>
      </c>
      <c r="D77" s="74">
        <f>D78+D79+D80+D81+D82+D83+D84</f>
        <v>0</v>
      </c>
      <c r="E77" s="74">
        <f>E78+E79+E80+E81+E82+E83+E84</f>
        <v>0</v>
      </c>
    </row>
    <row r="78" spans="1:5" ht="15">
      <c r="A78" s="25" t="s">
        <v>148</v>
      </c>
      <c r="B78" s="25" t="s">
        <v>149</v>
      </c>
      <c r="C78" s="25" t="s">
        <v>2</v>
      </c>
      <c r="D78" s="75">
        <v>0</v>
      </c>
      <c r="E78" s="75">
        <v>0</v>
      </c>
    </row>
    <row r="79" spans="1:5" ht="15">
      <c r="A79" s="25" t="s">
        <v>150</v>
      </c>
      <c r="B79" s="25" t="s">
        <v>151</v>
      </c>
      <c r="C79" s="25"/>
      <c r="D79" s="75">
        <v>0</v>
      </c>
      <c r="E79" s="75">
        <v>0</v>
      </c>
    </row>
    <row r="80" spans="1:5" ht="15">
      <c r="A80" s="25" t="s">
        <v>152</v>
      </c>
      <c r="B80" s="25" t="s">
        <v>153</v>
      </c>
      <c r="C80" s="25" t="s">
        <v>2</v>
      </c>
      <c r="D80" s="75">
        <v>0</v>
      </c>
      <c r="E80" s="75">
        <v>0</v>
      </c>
    </row>
    <row r="81" spans="1:5" ht="15">
      <c r="A81" s="25" t="s">
        <v>154</v>
      </c>
      <c r="B81" s="25" t="s">
        <v>155</v>
      </c>
      <c r="C81" s="25" t="s">
        <v>87</v>
      </c>
      <c r="D81" s="75">
        <v>0</v>
      </c>
      <c r="E81" s="75">
        <v>0</v>
      </c>
    </row>
    <row r="82" spans="1:5" ht="15">
      <c r="A82" s="25" t="s">
        <v>156</v>
      </c>
      <c r="B82" s="25" t="s">
        <v>157</v>
      </c>
      <c r="C82" s="25"/>
      <c r="D82" s="75">
        <v>0</v>
      </c>
      <c r="E82" s="75">
        <v>0</v>
      </c>
    </row>
    <row r="83" spans="1:5" ht="15">
      <c r="A83" s="25" t="s">
        <v>158</v>
      </c>
      <c r="B83" s="25" t="s">
        <v>159</v>
      </c>
      <c r="C83" s="25" t="s">
        <v>2</v>
      </c>
      <c r="D83" s="75">
        <v>0</v>
      </c>
      <c r="E83" s="75">
        <v>0</v>
      </c>
    </row>
    <row r="84" spans="1:5" ht="15">
      <c r="A84" s="25" t="s">
        <v>160</v>
      </c>
      <c r="B84" s="25" t="s">
        <v>161</v>
      </c>
      <c r="C84" s="25" t="s">
        <v>2</v>
      </c>
      <c r="D84" s="75">
        <v>0</v>
      </c>
      <c r="E84" s="75">
        <v>0</v>
      </c>
    </row>
    <row r="85" spans="1:5" ht="15.6">
      <c r="A85" s="27" t="s">
        <v>162</v>
      </c>
      <c r="B85" s="27" t="s">
        <v>163</v>
      </c>
      <c r="C85" s="27" t="s">
        <v>90</v>
      </c>
      <c r="D85" s="74">
        <f>D86+D98</f>
        <v>84663449910</v>
      </c>
      <c r="E85" s="74">
        <f>E86+E98</f>
        <v>83919939201</v>
      </c>
    </row>
    <row r="86" spans="1:5" ht="15.6">
      <c r="A86" s="27" t="s">
        <v>164</v>
      </c>
      <c r="B86" s="27" t="s">
        <v>165</v>
      </c>
      <c r="C86" s="27" t="s">
        <v>2</v>
      </c>
      <c r="D86" s="74">
        <f>D87+D88+D89+D90+D91+D92+D93+D94+D95+D96+D97</f>
        <v>84663449910</v>
      </c>
      <c r="E86" s="74">
        <f>E87+E88+E89+E90+E91+E92+E93+E94+E95+E96+E97</f>
        <v>83919939201</v>
      </c>
    </row>
    <row r="87" spans="1:5" ht="15">
      <c r="A87" s="25" t="s">
        <v>166</v>
      </c>
      <c r="B87" s="25" t="s">
        <v>167</v>
      </c>
      <c r="C87" s="25" t="s">
        <v>2</v>
      </c>
      <c r="D87" s="75">
        <v>52000000000</v>
      </c>
      <c r="E87" s="75">
        <v>52000000000</v>
      </c>
    </row>
    <row r="88" spans="1:5" ht="15">
      <c r="A88" s="25" t="s">
        <v>168</v>
      </c>
      <c r="B88" s="25" t="s">
        <v>169</v>
      </c>
      <c r="C88" s="25" t="s">
        <v>2</v>
      </c>
      <c r="D88" s="75">
        <v>0</v>
      </c>
      <c r="E88" s="75">
        <v>0</v>
      </c>
    </row>
    <row r="89" spans="1:5" ht="15">
      <c r="A89" s="25" t="s">
        <v>170</v>
      </c>
      <c r="B89" s="25" t="s">
        <v>171</v>
      </c>
      <c r="C89" s="25" t="s">
        <v>2</v>
      </c>
      <c r="D89" s="75">
        <v>0</v>
      </c>
      <c r="E89" s="75">
        <v>0</v>
      </c>
    </row>
    <row r="90" spans="1:5" ht="15">
      <c r="A90" s="25" t="s">
        <v>172</v>
      </c>
      <c r="B90" s="25" t="s">
        <v>173</v>
      </c>
      <c r="C90" s="25" t="s">
        <v>2</v>
      </c>
      <c r="D90" s="75">
        <v>-7774838245</v>
      </c>
      <c r="E90" s="75">
        <v>-7774838245</v>
      </c>
    </row>
    <row r="91" spans="1:5" ht="15">
      <c r="A91" s="25" t="s">
        <v>174</v>
      </c>
      <c r="B91" s="25" t="s">
        <v>175</v>
      </c>
      <c r="C91" s="25" t="s">
        <v>2</v>
      </c>
      <c r="D91" s="75">
        <v>0</v>
      </c>
      <c r="E91" s="75">
        <v>0</v>
      </c>
    </row>
    <row r="92" spans="1:5" ht="15">
      <c r="A92" s="25" t="s">
        <v>176</v>
      </c>
      <c r="B92" s="25" t="s">
        <v>177</v>
      </c>
      <c r="C92" s="25" t="s">
        <v>2</v>
      </c>
      <c r="D92" s="75">
        <v>0</v>
      </c>
      <c r="E92" s="75">
        <v>0</v>
      </c>
    </row>
    <row r="93" spans="1:5" ht="15">
      <c r="A93" s="25" t="s">
        <v>178</v>
      </c>
      <c r="B93" s="25" t="s">
        <v>179</v>
      </c>
      <c r="C93" s="25" t="s">
        <v>2</v>
      </c>
      <c r="D93" s="75">
        <v>500000000</v>
      </c>
      <c r="E93" s="75">
        <v>500000000</v>
      </c>
    </row>
    <row r="94" spans="1:5" ht="15">
      <c r="A94" s="25" t="s">
        <v>180</v>
      </c>
      <c r="B94" s="25" t="s">
        <v>181</v>
      </c>
      <c r="C94" s="25" t="s">
        <v>2</v>
      </c>
      <c r="D94" s="75">
        <v>801511824</v>
      </c>
      <c r="E94" s="75">
        <v>801511824</v>
      </c>
    </row>
    <row r="95" spans="1:5" ht="15">
      <c r="A95" s="25" t="s">
        <v>182</v>
      </c>
      <c r="B95" s="25" t="s">
        <v>183</v>
      </c>
      <c r="C95" s="25" t="s">
        <v>2</v>
      </c>
      <c r="D95" s="75">
        <v>3938880152</v>
      </c>
      <c r="E95" s="75">
        <v>3235418069</v>
      </c>
    </row>
    <row r="96" spans="1:5" ht="15">
      <c r="A96" s="25" t="s">
        <v>184</v>
      </c>
      <c r="B96" s="25" t="s">
        <v>185</v>
      </c>
      <c r="C96" s="25" t="s">
        <v>2</v>
      </c>
      <c r="D96" s="75">
        <v>35197896179</v>
      </c>
      <c r="E96" s="75">
        <v>35157847553</v>
      </c>
    </row>
    <row r="97" spans="1:6" ht="15">
      <c r="A97" s="25" t="s">
        <v>186</v>
      </c>
      <c r="B97" s="25" t="s">
        <v>187</v>
      </c>
      <c r="C97" s="25" t="s">
        <v>2</v>
      </c>
      <c r="D97" s="75">
        <v>0</v>
      </c>
      <c r="E97" s="75">
        <v>0</v>
      </c>
    </row>
    <row r="98" spans="1:6" ht="15.6">
      <c r="A98" s="27" t="s">
        <v>188</v>
      </c>
      <c r="B98" s="27" t="s">
        <v>189</v>
      </c>
      <c r="C98" s="27" t="s">
        <v>2</v>
      </c>
      <c r="D98" s="74">
        <f>D99+D100+D101</f>
        <v>0</v>
      </c>
      <c r="E98" s="74">
        <f>E99+E100+E101</f>
        <v>0</v>
      </c>
    </row>
    <row r="99" spans="1:6" ht="15.6">
      <c r="A99" s="27"/>
      <c r="B99" s="27"/>
      <c r="C99" s="27"/>
      <c r="D99" s="75">
        <v>0</v>
      </c>
      <c r="E99" s="75">
        <v>0</v>
      </c>
    </row>
    <row r="100" spans="1:6" ht="15">
      <c r="A100" s="25" t="s">
        <v>190</v>
      </c>
      <c r="B100" s="25" t="s">
        <v>191</v>
      </c>
      <c r="C100" s="25"/>
      <c r="D100" s="75">
        <v>0</v>
      </c>
      <c r="E100" s="75">
        <v>0</v>
      </c>
    </row>
    <row r="101" spans="1:6" ht="15">
      <c r="A101" s="25" t="s">
        <v>192</v>
      </c>
      <c r="B101" s="25" t="s">
        <v>193</v>
      </c>
      <c r="C101" s="25" t="s">
        <v>2</v>
      </c>
      <c r="D101" s="75">
        <v>0</v>
      </c>
      <c r="E101" s="75">
        <v>0</v>
      </c>
    </row>
    <row r="102" spans="1:6" ht="15.6">
      <c r="A102" s="27" t="s">
        <v>194</v>
      </c>
      <c r="B102" s="27" t="s">
        <v>195</v>
      </c>
      <c r="C102" s="27" t="s">
        <v>2</v>
      </c>
      <c r="D102" s="74">
        <f>D64+D85</f>
        <v>263796924793</v>
      </c>
      <c r="E102" s="74">
        <f>E64+E85</f>
        <v>206412393248</v>
      </c>
    </row>
    <row r="103" spans="1:6" ht="15.6">
      <c r="A103" s="27" t="s">
        <v>196</v>
      </c>
      <c r="B103" s="27" t="s">
        <v>197</v>
      </c>
      <c r="C103" s="27" t="s">
        <v>2</v>
      </c>
      <c r="D103" s="74">
        <v>0</v>
      </c>
      <c r="E103" s="74">
        <v>0</v>
      </c>
    </row>
    <row r="104" spans="1:6" ht="15">
      <c r="A104" s="25" t="s">
        <v>198</v>
      </c>
      <c r="B104" s="25" t="s">
        <v>199</v>
      </c>
      <c r="C104" s="25" t="s">
        <v>2</v>
      </c>
      <c r="D104" s="75">
        <v>0</v>
      </c>
      <c r="E104" s="75">
        <v>0</v>
      </c>
    </row>
    <row r="105" spans="1:6" ht="15">
      <c r="A105" s="25" t="s">
        <v>200</v>
      </c>
      <c r="B105" s="25" t="s">
        <v>201</v>
      </c>
      <c r="C105" s="25" t="s">
        <v>2</v>
      </c>
      <c r="D105" s="75">
        <v>0</v>
      </c>
      <c r="E105" s="75">
        <v>0</v>
      </c>
    </row>
    <row r="106" spans="1:6" ht="15">
      <c r="A106" s="25" t="s">
        <v>202</v>
      </c>
      <c r="B106" s="25" t="s">
        <v>203</v>
      </c>
      <c r="C106" s="25" t="s">
        <v>2</v>
      </c>
      <c r="D106" s="75">
        <v>0</v>
      </c>
      <c r="E106" s="75">
        <v>0</v>
      </c>
    </row>
    <row r="107" spans="1:6" ht="15">
      <c r="A107" s="25" t="s">
        <v>204</v>
      </c>
      <c r="B107" s="25" t="s">
        <v>205</v>
      </c>
      <c r="C107" s="25" t="s">
        <v>2</v>
      </c>
      <c r="D107" s="75">
        <v>0</v>
      </c>
      <c r="E107" s="75">
        <v>0</v>
      </c>
    </row>
    <row r="108" spans="1:6" ht="15">
      <c r="A108" s="25" t="s">
        <v>206</v>
      </c>
      <c r="B108" s="25" t="s">
        <v>207</v>
      </c>
      <c r="C108" s="25" t="s">
        <v>2</v>
      </c>
      <c r="D108" s="75">
        <v>0</v>
      </c>
      <c r="E108" s="75">
        <v>0</v>
      </c>
    </row>
    <row r="109" spans="1:6" ht="15">
      <c r="A109" s="25" t="s">
        <v>208</v>
      </c>
      <c r="B109" s="25" t="s">
        <v>209</v>
      </c>
      <c r="C109" s="25" t="s">
        <v>2</v>
      </c>
      <c r="D109" s="75">
        <v>0</v>
      </c>
      <c r="E109" s="75">
        <v>0</v>
      </c>
    </row>
    <row r="112" spans="1:6" s="13" customFormat="1" ht="17.25" customHeight="1">
      <c r="A112" s="18"/>
      <c r="B112" s="18"/>
      <c r="C112" s="18"/>
      <c r="D112" s="19" t="s">
        <v>317</v>
      </c>
      <c r="E112" s="19"/>
      <c r="F112" s="20"/>
    </row>
    <row r="113" spans="1:6" s="13" customFormat="1" ht="17.25" customHeight="1">
      <c r="A113" s="18" t="s">
        <v>283</v>
      </c>
      <c r="B113" s="18"/>
      <c r="C113" s="92" t="s">
        <v>293</v>
      </c>
      <c r="D113" s="92"/>
      <c r="E113" s="92"/>
      <c r="F113" s="22"/>
    </row>
  </sheetData>
  <mergeCells count="4">
    <mergeCell ref="A3:E3"/>
    <mergeCell ref="A4:E4"/>
    <mergeCell ref="A5:E5"/>
    <mergeCell ref="C113:E113"/>
  </mergeCells>
  <phoneticPr fontId="3" type="noConversion"/>
  <printOptions horizontalCentered="1"/>
  <pageMargins left="0.5" right="0" top="0.25" bottom="1" header="0.5" footer="0.5"/>
  <pageSetup paperSize="9" orientation="portrait" r:id="rId1"/>
  <headerFooter alignWithMargins="0">
    <oddFooter>&amp;RPage: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opLeftCell="A21" workbookViewId="0">
      <selection activeCell="C37" sqref="C37"/>
    </sheetView>
  </sheetViews>
  <sheetFormatPr defaultColWidth="9.109375" defaultRowHeight="13.5" customHeight="1"/>
  <cols>
    <col min="1" max="1" width="51.88671875" style="13" customWidth="1"/>
    <col min="2" max="2" width="7.109375" style="13" customWidth="1"/>
    <col min="3" max="3" width="18.5546875" style="13" customWidth="1"/>
    <col min="4" max="4" width="18.44140625" style="17" customWidth="1"/>
    <col min="5" max="16384" width="9.109375" style="13"/>
  </cols>
  <sheetData>
    <row r="1" spans="1:4" customFormat="1" ht="15.6">
      <c r="A1" s="3" t="s">
        <v>214</v>
      </c>
      <c r="B1" s="1"/>
      <c r="C1" s="59" t="s">
        <v>294</v>
      </c>
    </row>
    <row r="2" spans="1:4" customFormat="1" ht="14.4">
      <c r="A2" s="3" t="s">
        <v>215</v>
      </c>
      <c r="B2" s="1"/>
      <c r="C2" s="1"/>
      <c r="D2" s="2"/>
    </row>
    <row r="3" spans="1:4" s="4" customFormat="1" ht="24.75" customHeight="1">
      <c r="A3" s="84" t="s">
        <v>295</v>
      </c>
      <c r="B3" s="84"/>
      <c r="C3" s="84"/>
      <c r="D3" s="84"/>
    </row>
    <row r="4" spans="1:4" s="5" customFormat="1" ht="17.25" customHeight="1">
      <c r="A4" s="96" t="s">
        <v>296</v>
      </c>
      <c r="B4" s="96"/>
      <c r="C4" s="96"/>
      <c r="D4" s="96"/>
    </row>
    <row r="5" spans="1:4" s="4" customFormat="1" ht="22.5" customHeight="1">
      <c r="A5" s="97" t="s">
        <v>314</v>
      </c>
      <c r="B5" s="98"/>
      <c r="C5" s="98"/>
      <c r="D5" s="98"/>
    </row>
    <row r="6" spans="1:4" s="6" customFormat="1" ht="13.5" customHeight="1">
      <c r="A6" s="7"/>
      <c r="B6" s="99"/>
      <c r="C6" s="99"/>
      <c r="D6" s="8"/>
    </row>
    <row r="7" spans="1:4" s="9" customFormat="1" ht="15" customHeight="1">
      <c r="A7" s="10"/>
      <c r="B7" s="11"/>
      <c r="C7" s="12"/>
      <c r="D7" s="34" t="s">
        <v>252</v>
      </c>
    </row>
    <row r="8" spans="1:4" s="9" customFormat="1" ht="27" customHeight="1">
      <c r="A8" s="93" t="s">
        <v>253</v>
      </c>
      <c r="B8" s="94" t="s">
        <v>254</v>
      </c>
      <c r="C8" s="100" t="s">
        <v>289</v>
      </c>
      <c r="D8" s="101"/>
    </row>
    <row r="9" spans="1:4" ht="23.25" customHeight="1">
      <c r="A9" s="93"/>
      <c r="B9" s="95"/>
      <c r="C9" s="70" t="s">
        <v>304</v>
      </c>
      <c r="D9" s="70" t="s">
        <v>305</v>
      </c>
    </row>
    <row r="10" spans="1:4" s="14" customFormat="1" ht="18" customHeight="1">
      <c r="A10" s="35" t="s">
        <v>255</v>
      </c>
      <c r="B10" s="36"/>
      <c r="C10" s="37"/>
      <c r="D10" s="38"/>
    </row>
    <row r="11" spans="1:4" s="14" customFormat="1" ht="15.75" customHeight="1">
      <c r="A11" s="39" t="s">
        <v>256</v>
      </c>
      <c r="B11" s="40" t="s">
        <v>216</v>
      </c>
      <c r="C11" s="60">
        <v>584172679867</v>
      </c>
      <c r="D11" s="60">
        <v>478974800526</v>
      </c>
    </row>
    <row r="12" spans="1:4" s="14" customFormat="1" ht="19.5" customHeight="1">
      <c r="A12" s="39" t="s">
        <v>257</v>
      </c>
      <c r="B12" s="40" t="s">
        <v>218</v>
      </c>
      <c r="C12" s="60">
        <v>-612429321742</v>
      </c>
      <c r="D12" s="60">
        <v>-427067375016</v>
      </c>
    </row>
    <row r="13" spans="1:4" s="14" customFormat="1" ht="18" customHeight="1">
      <c r="A13" s="39" t="s">
        <v>258</v>
      </c>
      <c r="B13" s="40" t="s">
        <v>259</v>
      </c>
      <c r="C13" s="60">
        <v>-5813844896</v>
      </c>
      <c r="D13" s="60">
        <v>-3955443000</v>
      </c>
    </row>
    <row r="14" spans="1:4" s="14" customFormat="1" ht="18" customHeight="1">
      <c r="A14" s="39" t="s">
        <v>260</v>
      </c>
      <c r="B14" s="40" t="s">
        <v>261</v>
      </c>
      <c r="C14" s="60">
        <v>-79549541</v>
      </c>
      <c r="D14" s="60">
        <v>-5680092095</v>
      </c>
    </row>
    <row r="15" spans="1:4" s="14" customFormat="1" ht="18" customHeight="1">
      <c r="A15" s="71" t="s">
        <v>307</v>
      </c>
      <c r="B15" s="72" t="s">
        <v>308</v>
      </c>
      <c r="C15" s="60">
        <v>-4457940501</v>
      </c>
      <c r="D15" s="60">
        <v>-5624192718</v>
      </c>
    </row>
    <row r="16" spans="1:4" s="14" customFormat="1" ht="18" customHeight="1">
      <c r="A16" s="39" t="s">
        <v>262</v>
      </c>
      <c r="B16" s="40" t="s">
        <v>263</v>
      </c>
      <c r="C16" s="60">
        <v>1539961941</v>
      </c>
      <c r="D16" s="60">
        <v>46106622108</v>
      </c>
    </row>
    <row r="17" spans="1:4" s="14" customFormat="1" ht="18" customHeight="1">
      <c r="A17" s="39" t="s">
        <v>264</v>
      </c>
      <c r="B17" s="40" t="s">
        <v>265</v>
      </c>
      <c r="C17" s="60">
        <v>-92228838766</v>
      </c>
      <c r="D17" s="60">
        <v>-73397797807</v>
      </c>
    </row>
    <row r="18" spans="1:4" s="15" customFormat="1" ht="18.75" customHeight="1">
      <c r="A18" s="41" t="s">
        <v>266</v>
      </c>
      <c r="B18" s="42">
        <v>20</v>
      </c>
      <c r="C18" s="61">
        <v>-129296853638</v>
      </c>
      <c r="D18" s="61">
        <f>SUM(D11:D17)</f>
        <v>9356521998</v>
      </c>
    </row>
    <row r="19" spans="1:4" s="14" customFormat="1" ht="18" customHeight="1">
      <c r="A19" s="43" t="s">
        <v>267</v>
      </c>
      <c r="B19" s="44"/>
      <c r="C19" s="62"/>
      <c r="D19" s="62"/>
    </row>
    <row r="20" spans="1:4" s="14" customFormat="1" ht="37.5" customHeight="1">
      <c r="A20" s="39" t="s">
        <v>268</v>
      </c>
      <c r="B20" s="44">
        <v>21</v>
      </c>
      <c r="C20" s="60">
        <v>-76093000</v>
      </c>
      <c r="D20" s="60">
        <v>-1379099678</v>
      </c>
    </row>
    <row r="21" spans="1:4" s="14" customFormat="1" ht="37.5" customHeight="1">
      <c r="A21" s="71" t="s">
        <v>310</v>
      </c>
      <c r="B21" s="44"/>
      <c r="C21" s="60">
        <v>0</v>
      </c>
      <c r="D21" s="60">
        <v>142480002</v>
      </c>
    </row>
    <row r="22" spans="1:4" s="14" customFormat="1" ht="18" customHeight="1">
      <c r="A22" s="39" t="s">
        <v>269</v>
      </c>
      <c r="B22" s="44">
        <v>23</v>
      </c>
      <c r="C22" s="60">
        <v>-93143090900</v>
      </c>
      <c r="D22" s="60"/>
    </row>
    <row r="23" spans="1:4" s="14" customFormat="1" ht="33" customHeight="1">
      <c r="A23" s="39" t="s">
        <v>270</v>
      </c>
      <c r="B23" s="44">
        <v>24</v>
      </c>
      <c r="C23" s="60">
        <v>136850000000</v>
      </c>
      <c r="D23" s="60"/>
    </row>
    <row r="24" spans="1:4" s="14" customFormat="1" ht="18" hidden="1" customHeight="1">
      <c r="A24" s="39" t="s">
        <v>271</v>
      </c>
      <c r="B24" s="44">
        <v>25</v>
      </c>
      <c r="C24" s="60">
        <v>0</v>
      </c>
      <c r="D24" s="60">
        <v>0</v>
      </c>
    </row>
    <row r="25" spans="1:4" s="14" customFormat="1" ht="18" hidden="1" customHeight="1">
      <c r="A25" s="39" t="s">
        <v>272</v>
      </c>
      <c r="B25" s="44">
        <v>26</v>
      </c>
      <c r="C25" s="60">
        <v>0</v>
      </c>
      <c r="D25" s="79">
        <v>0</v>
      </c>
    </row>
    <row r="26" spans="1:4" s="14" customFormat="1" ht="19.5" customHeight="1">
      <c r="A26" s="39" t="s">
        <v>273</v>
      </c>
      <c r="B26" s="44">
        <v>27</v>
      </c>
      <c r="C26" s="60">
        <v>798926101</v>
      </c>
      <c r="D26" s="60">
        <v>3257496194</v>
      </c>
    </row>
    <row r="27" spans="1:4" s="15" customFormat="1" ht="21" customHeight="1">
      <c r="A27" s="41" t="s">
        <v>274</v>
      </c>
      <c r="B27" s="42">
        <v>30</v>
      </c>
      <c r="C27" s="63">
        <f>SUM(C19:C26)</f>
        <v>44429742201</v>
      </c>
      <c r="D27" s="63">
        <f>SUM(D19:D26)</f>
        <v>2020876518</v>
      </c>
    </row>
    <row r="28" spans="1:4" s="14" customFormat="1" ht="18" customHeight="1">
      <c r="A28" s="43" t="s">
        <v>275</v>
      </c>
      <c r="B28" s="44"/>
      <c r="C28" s="68"/>
      <c r="D28" s="68"/>
    </row>
    <row r="29" spans="1:4" s="14" customFormat="1" ht="31.5" hidden="1" customHeight="1">
      <c r="A29" s="71" t="s">
        <v>311</v>
      </c>
      <c r="B29" s="44">
        <v>31</v>
      </c>
      <c r="C29" s="68">
        <v>0</v>
      </c>
      <c r="D29" s="68">
        <v>0</v>
      </c>
    </row>
    <row r="30" spans="1:4" s="14" customFormat="1" ht="33.75" hidden="1" customHeight="1">
      <c r="A30" s="39" t="s">
        <v>309</v>
      </c>
      <c r="B30" s="44">
        <v>32</v>
      </c>
      <c r="C30" s="60">
        <v>0</v>
      </c>
      <c r="D30" s="60"/>
    </row>
    <row r="31" spans="1:4" s="14" customFormat="1" ht="18" customHeight="1">
      <c r="A31" s="39" t="s">
        <v>276</v>
      </c>
      <c r="B31" s="44">
        <v>33</v>
      </c>
      <c r="C31" s="60">
        <v>528702018680</v>
      </c>
      <c r="D31" s="60">
        <v>267377780105</v>
      </c>
    </row>
    <row r="32" spans="1:4" s="14" customFormat="1" ht="18" customHeight="1">
      <c r="A32" s="39" t="s">
        <v>277</v>
      </c>
      <c r="B32" s="44">
        <v>34</v>
      </c>
      <c r="C32" s="60">
        <v>-426772214544</v>
      </c>
      <c r="D32" s="60">
        <v>-284258718298</v>
      </c>
    </row>
    <row r="33" spans="1:4" s="14" customFormat="1" ht="18" hidden="1" customHeight="1">
      <c r="A33" s="39" t="s">
        <v>306</v>
      </c>
      <c r="B33" s="44">
        <v>35</v>
      </c>
      <c r="C33" s="67">
        <v>0</v>
      </c>
      <c r="D33" s="67">
        <v>0</v>
      </c>
    </row>
    <row r="34" spans="1:4" s="14" customFormat="1" ht="18" customHeight="1">
      <c r="A34" s="71" t="s">
        <v>312</v>
      </c>
      <c r="B34" s="44">
        <v>36</v>
      </c>
      <c r="C34" s="67">
        <v>-10323060000</v>
      </c>
      <c r="D34" s="67">
        <v>-7037059200</v>
      </c>
    </row>
    <row r="35" spans="1:4" s="15" customFormat="1" ht="18" customHeight="1">
      <c r="A35" s="41" t="s">
        <v>278</v>
      </c>
      <c r="B35" s="42">
        <v>40</v>
      </c>
      <c r="C35" s="64">
        <f>SUM(C29:C34)</f>
        <v>91606744136</v>
      </c>
      <c r="D35" s="64">
        <f>SUM(D29:D34)</f>
        <v>-23917997393</v>
      </c>
    </row>
    <row r="36" spans="1:4" s="14" customFormat="1" ht="18" customHeight="1">
      <c r="A36" s="43" t="s">
        <v>279</v>
      </c>
      <c r="B36" s="45">
        <v>50</v>
      </c>
      <c r="C36" s="61">
        <f>C18+C27+C35</f>
        <v>6739632699</v>
      </c>
      <c r="D36" s="61">
        <f>D18+D27+D35</f>
        <v>-12540598877</v>
      </c>
    </row>
    <row r="37" spans="1:4" s="14" customFormat="1" ht="18" customHeight="1">
      <c r="A37" s="43" t="s">
        <v>280</v>
      </c>
      <c r="B37" s="45">
        <v>60</v>
      </c>
      <c r="C37" s="65">
        <v>12825106880</v>
      </c>
      <c r="D37" s="80">
        <v>92215099578</v>
      </c>
    </row>
    <row r="38" spans="1:4" s="14" customFormat="1" ht="20.25" customHeight="1">
      <c r="A38" s="39" t="s">
        <v>281</v>
      </c>
      <c r="B38" s="44">
        <v>61</v>
      </c>
      <c r="C38" s="60">
        <v>0</v>
      </c>
      <c r="D38" s="60">
        <v>606179</v>
      </c>
    </row>
    <row r="39" spans="1:4" s="14" customFormat="1" ht="18" customHeight="1">
      <c r="A39" s="46" t="s">
        <v>282</v>
      </c>
      <c r="B39" s="47">
        <v>70</v>
      </c>
      <c r="C39" s="66">
        <f>C36+C37</f>
        <v>19564739579</v>
      </c>
      <c r="D39" s="66">
        <f>D36+D37+D38</f>
        <v>79675106880</v>
      </c>
    </row>
    <row r="40" spans="1:4" ht="13.5" customHeight="1">
      <c r="C40" s="16"/>
    </row>
    <row r="41" spans="1:4" ht="17.25" customHeight="1">
      <c r="A41" s="18"/>
      <c r="B41" s="18"/>
      <c r="C41" s="19" t="s">
        <v>317</v>
      </c>
      <c r="D41" s="21"/>
    </row>
    <row r="42" spans="1:4" ht="17.25" customHeight="1">
      <c r="A42" s="18" t="s">
        <v>283</v>
      </c>
      <c r="B42" s="22" t="s">
        <v>284</v>
      </c>
      <c r="C42" s="22"/>
      <c r="D42" s="22"/>
    </row>
  </sheetData>
  <mergeCells count="7">
    <mergeCell ref="A8:A9"/>
    <mergeCell ref="B8:B9"/>
    <mergeCell ref="A3:D3"/>
    <mergeCell ref="A4:D4"/>
    <mergeCell ref="A5:D5"/>
    <mergeCell ref="B6:C6"/>
    <mergeCell ref="C8:D8"/>
  </mergeCells>
  <phoneticPr fontId="3" type="noConversion"/>
  <pageMargins left="0.47" right="0.25" top="0.32" bottom="0.27" header="0.17" footer="0.17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BCKQ</vt:lpstr>
      <vt:lpstr>BCĐKT</vt:lpstr>
      <vt:lpstr>LCTT</vt:lpstr>
      <vt:lpstr>BCĐKT!Print_Titles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2015-01-20T09:09:38Z</cp:lastPrinted>
  <dcterms:created xsi:type="dcterms:W3CDTF">2010-07-24T08:20:47Z</dcterms:created>
  <dcterms:modified xsi:type="dcterms:W3CDTF">2015-01-20T09:48:01Z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caf885eaf470495db2e1c306a2f9a960.psdsxs" Id="Re2d46017f9b246e1" /></Relationships>
</file>